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298761D6-61BE-437B-94D8-704F4711C0E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SPANISH" sheetId="5" r:id="rId1"/>
    <sheet name="FRENCH" sheetId="4" r:id="rId2"/>
    <sheet name="ENGLISH" sheetId="1" r:id="rId3"/>
    <sheet name="FRANÇAIS" sheetId="2" state="hidden" r:id="rId4"/>
    <sheet name="ESPAÑOL" sheetId="3" state="hidden" r:id="rId5"/>
  </sheets>
  <definedNames>
    <definedName name="_xlnm.Print_Area" localSheetId="2">ENGLISH!$A$1:$D$135</definedName>
    <definedName name="_xlnm.Print_Area" localSheetId="1">FRENCH!$A$1:$F$139</definedName>
    <definedName name="_xlnm.Print_Area" localSheetId="0">SPANISH!$A$1:$F$135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G11" i="5" l="1"/>
  <c r="G11" i="1"/>
  <c r="E9" i="1" l="1"/>
  <c r="G30" i="5"/>
  <c r="F30" i="5"/>
  <c r="G19" i="5" l="1"/>
  <c r="F19" i="5"/>
  <c r="G38" i="4"/>
  <c r="F38" i="4"/>
  <c r="G36" i="4"/>
  <c r="F36" i="4"/>
  <c r="G32" i="4"/>
  <c r="F32" i="4"/>
  <c r="G30" i="4"/>
  <c r="F30" i="4"/>
  <c r="G27" i="4"/>
  <c r="F27" i="4"/>
  <c r="G24" i="4"/>
  <c r="F24" i="4"/>
  <c r="G21" i="4"/>
  <c r="F21" i="4"/>
  <c r="G19" i="4"/>
  <c r="F19" i="4"/>
  <c r="G16" i="4"/>
  <c r="F16" i="4"/>
  <c r="G11" i="4"/>
  <c r="F11" i="4"/>
  <c r="F7" i="4" s="1"/>
  <c r="G38" i="5"/>
  <c r="F38" i="5"/>
  <c r="G36" i="5"/>
  <c r="F36" i="5"/>
  <c r="G32" i="5"/>
  <c r="F32" i="5"/>
  <c r="G28" i="5"/>
  <c r="F28" i="5"/>
  <c r="G27" i="5"/>
  <c r="F27" i="5"/>
  <c r="G24" i="5"/>
  <c r="F24" i="5"/>
  <c r="G21" i="5"/>
  <c r="F21" i="5"/>
  <c r="G16" i="5"/>
  <c r="G7" i="5" s="1"/>
  <c r="F16" i="5"/>
  <c r="F11" i="5"/>
  <c r="G28" i="4"/>
  <c r="F28" i="4"/>
  <c r="G38" i="1"/>
  <c r="F38" i="1"/>
  <c r="G36" i="1"/>
  <c r="F36" i="1"/>
  <c r="G32" i="1"/>
  <c r="F32" i="1"/>
  <c r="G30" i="1"/>
  <c r="F30" i="1"/>
  <c r="G28" i="1"/>
  <c r="F28" i="1"/>
  <c r="G27" i="1"/>
  <c r="F27" i="1"/>
  <c r="G24" i="1"/>
  <c r="F24" i="1"/>
  <c r="G21" i="1"/>
  <c r="F21" i="1"/>
  <c r="G19" i="1"/>
  <c r="F19" i="1"/>
  <c r="G16" i="1"/>
  <c r="F16" i="1"/>
  <c r="F7" i="5" l="1"/>
  <c r="G7" i="4"/>
  <c r="F7" i="1"/>
  <c r="G7" i="1"/>
  <c r="E39" i="1"/>
  <c r="E40" i="1"/>
  <c r="E42" i="1"/>
  <c r="E43" i="1"/>
  <c r="E38" i="1"/>
  <c r="E33" i="1"/>
  <c r="E34" i="1"/>
  <c r="E28" i="1"/>
  <c r="E25" i="1"/>
  <c r="E26" i="1"/>
  <c r="E22" i="1"/>
  <c r="E23" i="1"/>
  <c r="E17" i="1"/>
  <c r="E18" i="1"/>
  <c r="E12" i="1"/>
  <c r="E13" i="1"/>
  <c r="E14" i="1"/>
  <c r="E15" i="1"/>
  <c r="E38" i="4"/>
  <c r="E39" i="4"/>
  <c r="E40" i="4"/>
  <c r="E42" i="4"/>
  <c r="E43" i="4"/>
  <c r="E33" i="4"/>
  <c r="E34" i="4"/>
  <c r="E28" i="4"/>
  <c r="E25" i="4"/>
  <c r="E26" i="4"/>
  <c r="E22" i="4"/>
  <c r="E23" i="4"/>
  <c r="E17" i="4"/>
  <c r="E18" i="4"/>
  <c r="E12" i="4"/>
  <c r="E13" i="4"/>
  <c r="E14" i="4"/>
  <c r="E15" i="4"/>
  <c r="E39" i="5"/>
  <c r="E40" i="5"/>
  <c r="E41" i="5"/>
  <c r="E42" i="5"/>
  <c r="E38" i="5"/>
  <c r="E33" i="5"/>
  <c r="E34" i="5"/>
  <c r="E28" i="5"/>
  <c r="E25" i="5"/>
  <c r="E26" i="5"/>
  <c r="E22" i="5"/>
  <c r="E23" i="5"/>
  <c r="E17" i="5"/>
  <c r="E18" i="5"/>
  <c r="E12" i="5"/>
  <c r="E13" i="5"/>
  <c r="E14" i="5"/>
  <c r="E15" i="5"/>
  <c r="E37" i="5" l="1"/>
  <c r="E36" i="5"/>
  <c r="E35" i="5"/>
  <c r="E32" i="5"/>
  <c r="E30" i="5"/>
  <c r="E29" i="5"/>
  <c r="E27" i="5"/>
  <c r="E24" i="5"/>
  <c r="E21" i="5"/>
  <c r="E19" i="5"/>
  <c r="E16" i="5"/>
  <c r="E11" i="5"/>
  <c r="E10" i="5"/>
  <c r="E9" i="5"/>
  <c r="E37" i="4" l="1"/>
  <c r="E36" i="4"/>
  <c r="E35" i="4"/>
  <c r="E32" i="4"/>
  <c r="E30" i="4"/>
  <c r="E29" i="4"/>
  <c r="E27" i="4"/>
  <c r="E24" i="4"/>
  <c r="E21" i="4"/>
  <c r="E19" i="4"/>
  <c r="E16" i="4"/>
  <c r="E11" i="4"/>
  <c r="E10" i="4"/>
  <c r="E9" i="4"/>
  <c r="H25" i="3" l="1"/>
  <c r="H24" i="3"/>
  <c r="H23" i="3"/>
  <c r="H22" i="3"/>
  <c r="H21" i="3"/>
  <c r="H19" i="3"/>
  <c r="H18" i="3"/>
  <c r="H17" i="3"/>
  <c r="H16" i="3"/>
  <c r="H15" i="3"/>
  <c r="H13" i="3"/>
  <c r="H12" i="3"/>
  <c r="H11" i="3"/>
  <c r="H10" i="3"/>
  <c r="H9" i="3"/>
  <c r="H25" i="2"/>
  <c r="H24" i="2"/>
  <c r="H23" i="2"/>
  <c r="H22" i="2"/>
  <c r="H21" i="2"/>
  <c r="H19" i="2"/>
  <c r="H18" i="2"/>
  <c r="H17" i="2"/>
  <c r="H16" i="2"/>
  <c r="H15" i="2"/>
  <c r="H13" i="2"/>
  <c r="H12" i="2"/>
  <c r="H11" i="2"/>
  <c r="H10" i="2"/>
  <c r="H9" i="2"/>
  <c r="E37" i="1"/>
  <c r="E36" i="1"/>
  <c r="E35" i="1"/>
  <c r="E32" i="1"/>
  <c r="E30" i="1"/>
  <c r="E29" i="1"/>
  <c r="E27" i="1"/>
  <c r="E24" i="1"/>
  <c r="E21" i="1"/>
  <c r="E19" i="1"/>
  <c r="E16" i="1"/>
  <c r="E11" i="1"/>
  <c r="E10" i="1"/>
</calcChain>
</file>

<file path=xl/sharedStrings.xml><?xml version="1.0" encoding="utf-8"?>
<sst xmlns="http://schemas.openxmlformats.org/spreadsheetml/2006/main" count="683" uniqueCount="554">
  <si>
    <t>CITY:</t>
  </si>
  <si>
    <t>AIRPORT:</t>
  </si>
  <si>
    <t xml:space="preserve">Code: </t>
  </si>
  <si>
    <t>I.</t>
  </si>
  <si>
    <t>Aircraft Movements</t>
  </si>
  <si>
    <t>(a)</t>
  </si>
  <si>
    <t>Passenger and Combi (combination) Aircraft</t>
  </si>
  <si>
    <t>(b)</t>
  </si>
  <si>
    <t>All-Cargo Aircraft</t>
  </si>
  <si>
    <t>(c)</t>
  </si>
  <si>
    <t>Total Air Transport Movements (a + b)</t>
  </si>
  <si>
    <t>(d)</t>
  </si>
  <si>
    <t>Total Aircraft Movements (c + d)</t>
  </si>
  <si>
    <t>II.</t>
  </si>
  <si>
    <t>Commercial Passengers</t>
  </si>
  <si>
    <t>International Passengers (enplaned + deplaned)</t>
  </si>
  <si>
    <t>Domestic Passengers  (enplaned + deplaned)</t>
  </si>
  <si>
    <t>Total Terminal Passengers (a + b)</t>
  </si>
  <si>
    <t>Direct Transit  Passengers</t>
  </si>
  <si>
    <t>Total  Passengers (c + d)</t>
  </si>
  <si>
    <t>III.</t>
  </si>
  <si>
    <t>Cargo (Freight &amp; Mail*) in Metric Tonnes</t>
  </si>
  <si>
    <t>(1 metric tonne = 1000 kgs or 2205 lbs or 1.1 U.S. tons)</t>
  </si>
  <si>
    <t>International Freight (loaded + unloaded)</t>
  </si>
  <si>
    <t>Domestic Freight  (loaded + unloaded)</t>
  </si>
  <si>
    <t>Total Freight  (loaded + unloaded) (a + b)</t>
  </si>
  <si>
    <t>Total Mail  (loaded + unloaded)</t>
  </si>
  <si>
    <t>Total Cargo (c + d)</t>
  </si>
  <si>
    <t>Event(s) affecting traffic for the period reported:</t>
  </si>
  <si>
    <t>Prepared by:</t>
  </si>
  <si>
    <t>Reporting Instructions:</t>
  </si>
  <si>
    <t xml:space="preserve">Complete one separate form for EACH airport being reported.  If you need more copies of the form, please make copies </t>
  </si>
  <si>
    <t>of the original form.  Indicate the airport and the three-letter IATA  code in each form.</t>
  </si>
  <si>
    <t>If exact data for some items are not available, best estimates should be entered in the appropriate space, identified by (e).</t>
  </si>
  <si>
    <t xml:space="preserve">Please fill-in the box for the contact person and how he/she could be reached.  </t>
  </si>
  <si>
    <t xml:space="preserve">FAX: +1 514 373 1201 / Mailing address: PO Box 302, 800 Rue du Square Victoria, Montreal, Quebec H4Z 1G8, Canada
</t>
  </si>
  <si>
    <r>
      <t xml:space="preserve">E-mail:  </t>
    </r>
    <r>
      <rPr>
        <b/>
        <sz val="9"/>
        <color indexed="18"/>
        <rFont val="Arial"/>
        <family val="2"/>
      </rPr>
      <t>stats@aci.aero</t>
    </r>
  </si>
  <si>
    <t>Definition of Terms:</t>
  </si>
  <si>
    <t>Movements</t>
  </si>
  <si>
    <t xml:space="preserve">Movements by aircraft and helicopters operated for commercial transport operations involving passengers, </t>
  </si>
  <si>
    <t>All-Cargo  and Mail Aircraft</t>
  </si>
  <si>
    <t>Air Transport Movements</t>
  </si>
  <si>
    <t>An air transport movement is a landing or take-off of an aircraft operating a scheduled or non-scheduled service.</t>
  </si>
  <si>
    <t>Movements of aircraft and helicopters belonging to:</t>
  </si>
  <si>
    <t>-</t>
  </si>
  <si>
    <t>an individual, a flying club or a company whose main objective is not to provide revenue passenger transport</t>
  </si>
  <si>
    <t>Positioning, test and training flights of airline, state and military aircraft.</t>
  </si>
  <si>
    <t xml:space="preserve">The number of revenue and non-revenue passengers arriving or departing via commercial aircraft and helicopters </t>
  </si>
  <si>
    <t>either upon arrival or upon departure.</t>
  </si>
  <si>
    <t>Cargo</t>
  </si>
  <si>
    <t xml:space="preserve">Cargo is freight + mail, including express, loaded and unloaded (arriving or departing) at the airport.  Freight comprises goods, newspapers, </t>
  </si>
  <si>
    <t xml:space="preserve">diplomatic bags, parcel post and express parcel.  Mail comprises closed bags handed over by the postal service.  </t>
  </si>
  <si>
    <t>Domestic</t>
  </si>
  <si>
    <t>Traffic (passengers, freight and mail) performed between two airports located in the same country/territory.</t>
  </si>
  <si>
    <t>International</t>
  </si>
  <si>
    <t>Traffic (passengers, freight and mail) performed between the designated airport and an airport in another country/territory.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</si>
  <si>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</si>
  <si>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</si>
  <si>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</si>
  <si>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</si>
  <si>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</si>
  <si>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</si>
  <si>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</si>
  <si>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</si>
  <si>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</si>
  <si>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</si>
  <si>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</si>
  <si>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</si>
  <si>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</si>
  <si>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</si>
  <si>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</si>
  <si>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</si>
  <si>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</si>
  <si>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Conseil International des Aéroports</t>
  </si>
  <si>
    <t>Ville :</t>
  </si>
  <si>
    <t>Aéroport :</t>
  </si>
  <si>
    <t xml:space="preserve">Code : </t>
  </si>
  <si>
    <t>Veuillez indiquer la période du rapport (mois/année)</t>
  </si>
  <si>
    <t xml:space="preserve">Année ou 12 mois se terminant : </t>
  </si>
  <si>
    <t>Mouvements d'avions</t>
  </si>
  <si>
    <t>Avions passagers et combi (combinés)</t>
  </si>
  <si>
    <t>Avions tout-cargo</t>
  </si>
  <si>
    <t>Total des mouvements commerciaux (a + b)</t>
  </si>
  <si>
    <t>Aviation générale et  autres mouvements d'avions</t>
  </si>
  <si>
    <t>Total des mouvements d'avions (c + d)</t>
  </si>
  <si>
    <t>Passagers commerciaux</t>
  </si>
  <si>
    <t>Passagers internationaux (embarqués et débarqués)</t>
  </si>
  <si>
    <t>Passagers intérieurs (embarqués et débarqués)</t>
  </si>
  <si>
    <t>Total passagers aérogare (a + b)</t>
  </si>
  <si>
    <t xml:space="preserve">Passagers en transit  direct </t>
  </si>
  <si>
    <t>Total  passagers (c + d)</t>
  </si>
  <si>
    <t>Fret (fret et poste) en tonnes métriques</t>
  </si>
  <si>
    <t>(1 tonne  métrique=1000 kgs ou 2205 livres ou 1.1 U.S. ton)</t>
  </si>
  <si>
    <t>Fret  international (chargé et déchargé)</t>
  </si>
  <si>
    <t>Fret intérieur (chargé et déchargé)</t>
  </si>
  <si>
    <t>Total fret  (chargé et déchargé) (a + b)</t>
  </si>
  <si>
    <t>Poste (chargée et dechargée)</t>
  </si>
  <si>
    <t>Total fret (c + d)</t>
  </si>
  <si>
    <t>Evènement(s) ayant affecté le trafic durant la période de ce rapport:</t>
  </si>
  <si>
    <t>Etabli par :</t>
  </si>
  <si>
    <t>FAX/Tél/E-mail :</t>
  </si>
  <si>
    <t>Instructions pour le rapport:</t>
  </si>
  <si>
    <t>Remplir un formulaire séparé pour CHAQUE aéroport, en photocopiant le formulaire original.</t>
  </si>
  <si>
    <t>Indiquez sur chaque formulaire le nom de l'aéroport ainsi que le code IATA en trois lettres.</t>
  </si>
  <si>
    <t>Si vous les souhaitez, vous pouvez faire votre rapport électroniquement (Excel ou Lotus) - voir détails au dos</t>
  </si>
  <si>
    <t>Si les données exactes pour certains points ne sont pas disponibles, notez l'estimation la plus juste à l'endroit approprié,</t>
  </si>
  <si>
    <t xml:space="preserve"> avec la mention (e)</t>
  </si>
  <si>
    <t>Remplir la case de la personne à contacter en précisant comment la joindre.</t>
  </si>
  <si>
    <t xml:space="preserve">Retourner les formulaires remplis au siege de l'ACI (à l'attention de Patrick Lucas) </t>
  </si>
  <si>
    <t>FAX:  +1 514 373 1201 /Adresse postale:  PO Box 302, 800 Rue du Square Victoria, Montreal, Quebec H4Z 1G8, Canada</t>
  </si>
  <si>
    <r>
      <t xml:space="preserve">E-mail:  </t>
    </r>
    <r>
      <rPr>
        <b/>
        <sz val="9"/>
        <color indexed="18"/>
        <rFont val="Helv"/>
      </rPr>
      <t>stats@aci.aero</t>
    </r>
  </si>
  <si>
    <t>Voir définitions au dos</t>
  </si>
  <si>
    <t>FRNANLRW</t>
  </si>
  <si>
    <t>Définition des termes:</t>
  </si>
  <si>
    <t>Mouvements</t>
  </si>
  <si>
    <t>Un mouvement est un atterrissage et un décollage d'un avion ou d'un hélicoptère depuis un aéroport.</t>
  </si>
  <si>
    <t>Aéronef mixte</t>
  </si>
  <si>
    <t>Avion ou hélicoptère destiné à effectuer du transport aérien simultané de passagers, de fret et de poste.</t>
  </si>
  <si>
    <t>Aéronef tout cargo</t>
  </si>
  <si>
    <t>Avion ou hélicoptère destiné à effectuer du transport aérien de fret et de poste uniquement.</t>
  </si>
  <si>
    <t>Mouvements de transport aérien</t>
  </si>
  <si>
    <t>Un mouvement de transport aérien est un atterrissage ou un décollage d'un avion ou d'un hélicoptère effectuant un service</t>
  </si>
  <si>
    <t>commercial, régulier ou non, depuis un aéroport.</t>
  </si>
  <si>
    <t>Mouvements d'aviation générale, autres mouvements</t>
  </si>
  <si>
    <t>Mouvement d'un avion ou d'un hélicoptère</t>
  </si>
  <si>
    <t>effectué par une compagnie détentrice d'une licence d'avion taxi ou de travail aérien</t>
  </si>
  <si>
    <t>appartenant à un individu, à un aéro-club ou à une société dont l'objet n'est pas le transport aérien</t>
  </si>
  <si>
    <t>Vol de mise en place, vol technique ou d'entraînement, vol militaire, vol des services de l'état</t>
  </si>
  <si>
    <t xml:space="preserve">Nombre de passagers payants ou non à bord d'un aéronef de transport commercial effectuant un atterrissage ou </t>
  </si>
  <si>
    <t>un décollage lors d'un vol régulier ou non.</t>
  </si>
  <si>
    <t>Passagers en transit direct</t>
  </si>
  <si>
    <t xml:space="preserve">Passagers effectuant une escale lors d'un voyage aérien, arrivant et repartant avec le même vol </t>
  </si>
  <si>
    <t>(effectué par le même  aéronef).  Ils ne sont comptabilisés qu'une seule fois.</t>
  </si>
  <si>
    <t>Fret et poste</t>
  </si>
  <si>
    <t xml:space="preserve">Le fret est toute marchandise transportée à bord d'un aéronef, autre que la poste, l'avitaillement et les bagages.  </t>
  </si>
  <si>
    <t xml:space="preserve">Les colis exprès font donc partie du fret.  </t>
  </si>
  <si>
    <t>La poste est l'ensemble des sacs postaux transporté par un aéronef, quel que soit leur contenu.</t>
  </si>
  <si>
    <t>Le fret et la poste ne comprennent pas les bagages des passagers ni le fret sur camions.</t>
  </si>
  <si>
    <t>Trafic domestique (passagers, fret et poste)</t>
  </si>
  <si>
    <t>Trafic effectué entre deux aéroports d'un même pays.</t>
  </si>
  <si>
    <t>Trafic international (passagers, fret et poste)</t>
  </si>
  <si>
    <t>Trafic effectué entre deux aéroports de pays différents.</t>
  </si>
  <si>
    <t xml:space="preserve"> Consejo Internacional de Aeropuertos</t>
  </si>
  <si>
    <t>CIUDAD:</t>
  </si>
  <si>
    <t>AEROPUERTO:</t>
  </si>
  <si>
    <t xml:space="preserve">                                    Código : </t>
  </si>
  <si>
    <t>Sírvanse indicar el período correspondiente:</t>
  </si>
  <si>
    <t xml:space="preserve">Año o los últimos 12 meses hasta  (mes): </t>
  </si>
  <si>
    <t>Movimientos de Aviones</t>
  </si>
  <si>
    <t>Aviones de Pasajeros y Combi</t>
  </si>
  <si>
    <t xml:space="preserve">Aviones de Carga Exclusivamente y Correo </t>
  </si>
  <si>
    <t>Movimientos Comerciales (a + b)</t>
  </si>
  <si>
    <t>Otros Movimientos</t>
  </si>
  <si>
    <t>Total de Movimientos de Aviones (c + d)</t>
  </si>
  <si>
    <t>Pasajeros Comerciales</t>
  </si>
  <si>
    <t>Pasajeros Internacionales (llegadas + salidas)</t>
  </si>
  <si>
    <t>Pasajeros Nacionales (llegadas + salidas)</t>
  </si>
  <si>
    <t>Total de Pasajeros de Terminal (a + b)</t>
  </si>
  <si>
    <t>Pasajeros en Tránsito  Directo</t>
  </si>
  <si>
    <t>Total de Pasajeros (c + d)</t>
  </si>
  <si>
    <t>Carga (Carga y Correo*) en Toneladas Métricas</t>
  </si>
  <si>
    <t>Carga Internacional (embarcada + desembarcada)</t>
  </si>
  <si>
    <t>Carga Nacional (embarcada + desembarcada)</t>
  </si>
  <si>
    <t xml:space="preserve">Total de Carga  (a + b) </t>
  </si>
  <si>
    <t>Total de Correo (embarcada + desembarcada)</t>
  </si>
  <si>
    <t>Total de Carga y Correo (c + d)</t>
  </si>
  <si>
    <t>Evento(s) que afectó(aron) el tráfico en este período:</t>
  </si>
  <si>
    <t>Preparado por:</t>
  </si>
  <si>
    <t>FAX/Tél/E-mail:</t>
  </si>
  <si>
    <t>Instrucciones para rellenar el Informe:</t>
  </si>
  <si>
    <t xml:space="preserve">Rellene un formulario separado para CADA aeropuerto.  Si necesita más copias del formulario, puede utilizar copias del </t>
  </si>
  <si>
    <t>original.  En cada formulario indique el aeropuerto y el código IATA de tres letras.</t>
  </si>
  <si>
    <t>Si desea reportar los datos electrónicamente, en la siquiente página encontrará el formato necesario.</t>
  </si>
  <si>
    <t xml:space="preserve">De no contar con los datos para algunos puntos, el  mejor estimado puede ser reportado en el espacio apropriado, </t>
  </si>
  <si>
    <t>identificándolo con una (e).</t>
  </si>
  <si>
    <t>Rellenar la casilla con el nombre de la persona a contactar y las instrucciones para communicarse con ella.</t>
  </si>
  <si>
    <t xml:space="preserve">Devuelva los formularios debidamente llenados a ACI Headquarters (Atención: Patrick Lucas) </t>
  </si>
  <si>
    <t>FAX:  +1 514 373 1201/Correo:  PO Box 302, 800 Rue du Square Victoria, Montreal, Quebec H4Z 1G8, Canada</t>
  </si>
  <si>
    <r>
      <t xml:space="preserve">E-mail:  </t>
    </r>
    <r>
      <rPr>
        <b/>
        <sz val="9"/>
        <rFont val="Arial"/>
        <family val="2"/>
      </rPr>
      <t>stats@aci.aero</t>
    </r>
  </si>
  <si>
    <t>Definiciones (favor pasar a la página siguiente)</t>
  </si>
  <si>
    <t>anlsparw</t>
  </si>
  <si>
    <t>Definición de Términos</t>
  </si>
  <si>
    <t>Movimiento</t>
  </si>
  <si>
    <t>Un movimiento es el aterrizaje o el despegue de un avión del aeropuerto.</t>
  </si>
  <si>
    <t xml:space="preserve">Movimientos de aviones y helicópteros de aerolíneas utilizados en operaciones de transporte comercial de pasajeros, </t>
  </si>
  <si>
    <t>cargo y correo.</t>
  </si>
  <si>
    <t>Aviones de Carga Exclusivamente y Correo</t>
  </si>
  <si>
    <t xml:space="preserve">Movimientos de aviones y helicópteros de aerolíneas en operaciones de transporte comercial de </t>
  </si>
  <si>
    <t>objetos y/o correo unicamente.</t>
  </si>
  <si>
    <t>Movimiento de Transporte Aéreo</t>
  </si>
  <si>
    <t xml:space="preserve">Un movimiento de transporte aéreo es el aterrizaje o el despegue de un avión prestando un servicio programado o </t>
  </si>
  <si>
    <t>no programado.</t>
  </si>
  <si>
    <t>Movimientos de aviones y helicópteros pertenecientes a:</t>
  </si>
  <si>
    <t>compañías con licencia de taxi aéreo o trabajo aéreo</t>
  </si>
  <si>
    <t>personas, clubes de aviación o compañías cuyo objetivo principal no es el transporte remunerado de pasajeros.</t>
  </si>
  <si>
    <t>Posicionamiento, vuelos de prueba y entrenamiento de aerolíneas, aviones del gobierno y aviones militares.</t>
  </si>
  <si>
    <t>Pasajeros Commerciales</t>
  </si>
  <si>
    <t>El numero de pasajeros que han adquirido los billetes y pasajeros con billetes de cortesía, llegando o saliendo en aviones</t>
  </si>
  <si>
    <t xml:space="preserve"> y helicópteros en un vuelo programado o no programado.</t>
  </si>
  <si>
    <t>Pasajeros en Tránsito Directo</t>
  </si>
  <si>
    <t xml:space="preserve">Pasajeros que llegan y salen del aeropuerto en vuelo con el mismo número.   Se cuentan UNA SOLA VEZ, </t>
  </si>
  <si>
    <t>a la salida o a la llegada.</t>
  </si>
  <si>
    <t>Carga y Correo</t>
  </si>
  <si>
    <t xml:space="preserve">Carga es toda mercancía  que llega o sale del aeropuerto incluyendo valijas diplomáticas, paquetes así </t>
  </si>
  <si>
    <t>como el servicio rápido.</t>
  </si>
  <si>
    <t>El correo incluye los sacos de correo cerrados entregados por el servicio postal.</t>
  </si>
  <si>
    <t>La carga y correo no incluye el equipaje de pasajeros ni la carga transportada en camiones.</t>
  </si>
  <si>
    <t>Nacional</t>
  </si>
  <si>
    <t>Tráfico (de pasajeros, carga y correo) realizado entre dos aeropuertos que se encuentran en el mismo país o territorio.</t>
  </si>
  <si>
    <t>Internacional</t>
  </si>
  <si>
    <t>Tráfico (de pasajeros, carga y correo) realizado entre dos aeropuertos que se encuentran en diferentes países o territorios.</t>
  </si>
  <si>
    <t>FORMATO EN DISKETTE</t>
  </si>
  <si>
    <t>CODIGO  PER     ATMSA  ATMSB  ATMSC  ATMSD  TATMS  PAXA  PAXB  PAXC  PAXD  TPAX  FRTA  FRTB  TRFT  MAIL  TCGO</t>
  </si>
  <si>
    <t>Si los datos año-calendario no están disponibles, debe reportarse el período de los 12 últimos meses hasta (mes)</t>
  </si>
  <si>
    <t>Cada registro contiene los 17 datos siguientes:</t>
  </si>
  <si>
    <t>CODIGO</t>
  </si>
  <si>
    <t>Código IATA de 3 letras</t>
  </si>
  <si>
    <t>Período reportado.  Formato NNYY.  Para los datos de todo el año-calendario, marcar 2009.</t>
  </si>
  <si>
    <t xml:space="preserve">Para los últimos 12 meses que se termina en un determinado mes, marcar NN09, </t>
  </si>
  <si>
    <t>siendo NN el mes expresado numéricamente del 01 al 12.</t>
  </si>
  <si>
    <t>Período reportado.  Formato NNYY.  Para los datos de todo el año-calendario, marcar 2008.</t>
  </si>
  <si>
    <t xml:space="preserve">Para los últimos 12 meses que se termina en un determinado mes, marcar NN08, </t>
  </si>
  <si>
    <t>Aviones de Carga</t>
  </si>
  <si>
    <t>Total de Transporte Aéreo (ATMSA+ATMSB)</t>
  </si>
  <si>
    <t>Total de Movimientos de Aviones (ATMSC+ATMSD)</t>
  </si>
  <si>
    <t>Pasajeros Internacionales</t>
  </si>
  <si>
    <t>Pasajeros Nacionales</t>
  </si>
  <si>
    <t>Total de Pasajeros Terminales (PAXA+PAXB)</t>
  </si>
  <si>
    <t>Total de Pasajeros Commerciales (PAXC+PAXD)</t>
  </si>
  <si>
    <t>Carga Internacional en toneladas métricas: 2 decimales</t>
  </si>
  <si>
    <t>Carga Nacionales en toneladas métricas: 2 decimales</t>
  </si>
  <si>
    <t>Total de Carga en toneladas métricas  (FRTA+FRTB): 2 decimales</t>
  </si>
  <si>
    <t>Total de Correo en tonelads métricas:  2 decimales</t>
  </si>
  <si>
    <t>Total de Carga y Correo en toneladas métricas  (TFRT+MAIL): 2 decimales</t>
  </si>
  <si>
    <t>Enregistrar en Versión Excel o Lotus o Ficha texto</t>
  </si>
  <si>
    <t>E-MAIL como anexo a: stats@aci.aero</t>
  </si>
  <si>
    <t>Statistiques de trafic annuelles des aéroports - 2013</t>
  </si>
  <si>
    <t>d'ici au 20 fevrier 2014 au plus tard.</t>
  </si>
  <si>
    <t>Estadísticas Anuales de Tráfico Aeroportuario - 2013</t>
  </si>
  <si>
    <t>antes del 20 de febrero 2014.</t>
  </si>
  <si>
    <t>(d.i) Air taxi and commercial business flights</t>
  </si>
  <si>
    <t>(a.i) International scheduled</t>
  </si>
  <si>
    <t>(a.ii) International non-scheduled</t>
  </si>
  <si>
    <t>(d.ii) All other aircraft movements</t>
  </si>
  <si>
    <t>(c.i) International scheduled</t>
  </si>
  <si>
    <t>(c.ii) International non-scheduled</t>
  </si>
  <si>
    <t>(a.i) international loaded freight</t>
  </si>
  <si>
    <t>(a.ii) international unloaded freight</t>
  </si>
  <si>
    <t>(c.iii) Domestic scheduled</t>
  </si>
  <si>
    <r>
      <t xml:space="preserve">Movements by aircraft and helicopters operated for commercial transport operations involving goods and/or mail only </t>
    </r>
    <r>
      <rPr>
        <b/>
        <sz val="9"/>
        <color rgb="FFFF0000"/>
        <rFont val="Arial"/>
        <family val="2"/>
      </rPr>
      <t>(excluding air taxi and business flights)</t>
    </r>
  </si>
  <si>
    <r>
      <t xml:space="preserve">freight and mail </t>
    </r>
    <r>
      <rPr>
        <b/>
        <sz val="9"/>
        <color rgb="FFFF0000"/>
        <rFont val="Arial"/>
        <family val="2"/>
      </rPr>
      <t>(excluding air taxi and business flights)</t>
    </r>
  </si>
  <si>
    <r>
      <t xml:space="preserve">companies with an air taxi or air work license </t>
    </r>
    <r>
      <rPr>
        <b/>
        <sz val="9"/>
        <color rgb="FFFF0000"/>
        <rFont val="Arial"/>
        <family val="2"/>
      </rPr>
      <t>(including business flights)</t>
    </r>
  </si>
  <si>
    <t>(b.i) Domestic scheduled</t>
  </si>
  <si>
    <t>(b.ii) Domestic non-scheduled</t>
  </si>
  <si>
    <t>(c.iv) Domestic non-scheduled</t>
  </si>
  <si>
    <t>All freight arriving/departing by truck at the airport on an airway bill. Trucked freight is not included in Total cargo</t>
  </si>
  <si>
    <t>Trucked freight  (loaded + unloaded - not included in Total Cargo)</t>
  </si>
  <si>
    <t>(e)</t>
  </si>
  <si>
    <t>(f)</t>
  </si>
  <si>
    <t>(e.ii) All-Cargo Aircraft</t>
  </si>
  <si>
    <t>(e.i) Passenger and Combi (combination) Aircraft</t>
  </si>
  <si>
    <t>(g)</t>
  </si>
  <si>
    <t>Other Aircraft Movements</t>
  </si>
  <si>
    <t>resulting from extra traffic on services with a scheduled timetable.</t>
  </si>
  <si>
    <t>flights, with the exception of positioning flights.</t>
  </si>
  <si>
    <t>Terminal Passengers</t>
  </si>
  <si>
    <t>Total of terminating and transfer passengers.</t>
  </si>
  <si>
    <t>International Movement</t>
  </si>
  <si>
    <t>An international movement is a landing or take-off of an aircraft or a helicopter that contains</t>
  </si>
  <si>
    <t>a flight having one or more international flights.</t>
  </si>
  <si>
    <t>Domestic Movement</t>
  </si>
  <si>
    <t>A domestic movement is a landing or take-off of an aircraft or a helicopter which performs a</t>
  </si>
  <si>
    <t>domestic flight.</t>
  </si>
  <si>
    <t>A movement is a landing or take-off of an aircraft or a helicopter at an airport.</t>
  </si>
  <si>
    <r>
      <rPr>
        <b/>
        <sz val="9"/>
        <color indexed="18"/>
        <rFont val="Arial"/>
        <family val="2"/>
      </rPr>
      <t>Scheduled Service:</t>
    </r>
    <r>
      <rPr>
        <sz val="9"/>
        <color indexed="18"/>
        <rFont val="Arial"/>
        <family val="2"/>
      </rPr>
      <t xml:space="preserve"> any flight with a scheduled timetable; any additional flight</t>
    </r>
  </si>
  <si>
    <r>
      <rPr>
        <b/>
        <sz val="9"/>
        <color indexed="18"/>
        <rFont val="Arial"/>
        <family val="2"/>
      </rPr>
      <t>Non-Scheduled:</t>
    </r>
    <r>
      <rPr>
        <sz val="9"/>
        <color indexed="18"/>
        <rFont val="Arial"/>
        <family val="2"/>
      </rPr>
      <t xml:space="preserve"> any revenue flight and charter, other than 'scheduled service'</t>
    </r>
  </si>
  <si>
    <r>
      <rPr>
        <b/>
        <sz val="9"/>
        <color indexed="18"/>
        <rFont val="Arial"/>
        <family val="2"/>
      </rPr>
      <t>Terminating:</t>
    </r>
    <r>
      <rPr>
        <sz val="9"/>
        <color indexed="18"/>
        <rFont val="Arial"/>
        <family val="2"/>
      </rPr>
      <t xml:space="preserve"> passengers starting and ending their trip at the designated airport.</t>
    </r>
  </si>
  <si>
    <r>
      <rPr>
        <b/>
        <sz val="9"/>
        <color indexed="18"/>
        <rFont val="Arial"/>
        <family val="2"/>
      </rPr>
      <t>Unloaded Freight:</t>
    </r>
    <r>
      <rPr>
        <sz val="9"/>
        <color indexed="18"/>
        <rFont val="Arial"/>
        <family val="2"/>
      </rPr>
      <t xml:space="preserve"> Freight and express, with the exception of mail and passenger bags, that is unloaded at the reporting airport.</t>
    </r>
  </si>
  <si>
    <r>
      <rPr>
        <b/>
        <sz val="9"/>
        <color indexed="18"/>
        <rFont val="Arial"/>
        <family val="2"/>
      </rPr>
      <t>Loaded Freight:</t>
    </r>
    <r>
      <rPr>
        <sz val="9"/>
        <color indexed="18"/>
        <rFont val="Arial"/>
        <family val="2"/>
      </rPr>
      <t xml:space="preserve"> Freight and express, with the exception of mail and passenger bags, that is loaded at the reporting airport.</t>
    </r>
  </si>
  <si>
    <t>Trucked Freight</t>
  </si>
  <si>
    <t>International Civil Aviation Organization</t>
  </si>
  <si>
    <t xml:space="preserve">          Airports Council International</t>
  </si>
  <si>
    <t>•         International at São Paulo – (Origin)</t>
  </si>
  <si>
    <t>•         Domestic at New York- (Destination)</t>
  </si>
  <si>
    <t>•         Direct Transit at Miami (separate category)</t>
  </si>
  <si>
    <t>•         International at São Paulo - (origin)</t>
  </si>
  <si>
    <r>
      <t xml:space="preserve">•         </t>
    </r>
    <r>
      <rPr>
        <u/>
        <sz val="9"/>
        <color indexed="18"/>
        <rFont val="Arial"/>
        <family val="2"/>
      </rPr>
      <t>International</t>
    </r>
    <r>
      <rPr>
        <sz val="9"/>
        <color indexed="18"/>
        <rFont val="Arial"/>
        <family val="2"/>
      </rPr>
      <t xml:space="preserve"> at Miami- (</t>
    </r>
    <r>
      <rPr>
        <u/>
        <sz val="9"/>
        <color indexed="18"/>
        <rFont val="Arial"/>
        <family val="2"/>
      </rPr>
      <t>transfer-arriving</t>
    </r>
    <r>
      <rPr>
        <sz val="9"/>
        <color indexed="18"/>
        <rFont val="Arial"/>
        <family val="2"/>
      </rPr>
      <t>)</t>
    </r>
  </si>
  <si>
    <r>
      <t xml:space="preserve">•         </t>
    </r>
    <r>
      <rPr>
        <u/>
        <sz val="9"/>
        <color indexed="18"/>
        <rFont val="Arial"/>
        <family val="2"/>
      </rPr>
      <t>Domestic</t>
    </r>
    <r>
      <rPr>
        <sz val="9"/>
        <color indexed="18"/>
        <rFont val="Arial"/>
        <family val="2"/>
      </rPr>
      <t xml:space="preserve"> at Miami- (</t>
    </r>
    <r>
      <rPr>
        <u/>
        <sz val="9"/>
        <color indexed="18"/>
        <rFont val="Arial"/>
        <family val="2"/>
      </rPr>
      <t>transfer-departing</t>
    </r>
    <r>
      <rPr>
        <sz val="9"/>
        <color indexed="18"/>
        <rFont val="Arial"/>
        <family val="2"/>
      </rPr>
      <t>)</t>
    </r>
  </si>
  <si>
    <t>*Example of transfer versus direct transit passengers.</t>
  </si>
  <si>
    <r>
      <t>*</t>
    </r>
    <r>
      <rPr>
        <b/>
        <sz val="9"/>
        <color indexed="18"/>
        <rFont val="Arial"/>
        <family val="2"/>
      </rPr>
      <t>Transfer:</t>
    </r>
    <r>
      <rPr>
        <sz val="9"/>
        <color indexed="18"/>
        <rFont val="Arial"/>
        <family val="2"/>
      </rPr>
      <t xml:space="preserve"> passengers arriving and departing on a different aircraft, or on the same aircraft bearing different</t>
    </r>
  </si>
  <si>
    <r>
      <t xml:space="preserve"> flight numbers. </t>
    </r>
    <r>
      <rPr>
        <b/>
        <sz val="9"/>
        <color rgb="FFFF0000"/>
        <rFont val="Arial"/>
        <family val="2"/>
      </rPr>
      <t>They are counted TWICE: upon arrival and departure</t>
    </r>
  </si>
  <si>
    <t>Consider the case of a passenger travelling from São Paulo to New York via Miami. From the airports’ perspective:</t>
  </si>
  <si>
    <r>
      <rPr>
        <b/>
        <u/>
        <sz val="9"/>
        <color indexed="18"/>
        <rFont val="Arial"/>
        <family val="2"/>
      </rPr>
      <t>2nd case (Transit)</t>
    </r>
    <r>
      <rPr>
        <b/>
        <sz val="9"/>
        <color indexed="18"/>
        <rFont val="Arial"/>
        <family val="2"/>
      </rPr>
      <t xml:space="preserve"> </t>
    </r>
    <r>
      <rPr>
        <sz val="9"/>
        <color indexed="18"/>
        <rFont val="Arial"/>
        <family val="2"/>
      </rPr>
      <t>- traveller is considered as direct transit at Miami (</t>
    </r>
    <r>
      <rPr>
        <u/>
        <sz val="9"/>
        <color indexed="18"/>
        <rFont val="Arial"/>
        <family val="2"/>
      </rPr>
      <t>same flight number- counted once</t>
    </r>
    <r>
      <rPr>
        <sz val="9"/>
        <color indexed="18"/>
        <rFont val="Arial"/>
        <family val="2"/>
      </rPr>
      <t>) then:</t>
    </r>
  </si>
  <si>
    <r>
      <rPr>
        <b/>
        <u/>
        <sz val="9"/>
        <color indexed="18"/>
        <rFont val="Arial"/>
        <family val="2"/>
      </rPr>
      <t>1st case (Transfer</t>
    </r>
    <r>
      <rPr>
        <b/>
        <sz val="9"/>
        <color indexed="18"/>
        <rFont val="Arial"/>
        <family val="2"/>
      </rPr>
      <t xml:space="preserve">) </t>
    </r>
    <r>
      <rPr>
        <sz val="9"/>
        <color indexed="18"/>
        <rFont val="Arial"/>
        <family val="2"/>
      </rPr>
      <t>- traveller is considered as transfer at Miami (</t>
    </r>
    <r>
      <rPr>
        <u/>
        <sz val="9"/>
        <color indexed="18"/>
        <rFont val="Arial"/>
        <family val="2"/>
      </rPr>
      <t>different flight numbers- counted twice</t>
    </r>
    <r>
      <rPr>
        <sz val="9"/>
        <color indexed="18"/>
        <rFont val="Arial"/>
        <family val="2"/>
      </rPr>
      <t>) then:</t>
    </r>
  </si>
  <si>
    <r>
      <t xml:space="preserve">A count of </t>
    </r>
    <r>
      <rPr>
        <b/>
        <i/>
        <sz val="9"/>
        <color indexed="18"/>
        <rFont val="Arial"/>
        <family val="2"/>
      </rPr>
      <t>2</t>
    </r>
    <r>
      <rPr>
        <i/>
        <sz val="9"/>
        <color indexed="18"/>
        <rFont val="Arial"/>
        <family val="2"/>
      </rPr>
      <t xml:space="preserve"> would be recorded in the entry of </t>
    </r>
    <r>
      <rPr>
        <i/>
        <u/>
        <sz val="9"/>
        <color indexed="18"/>
        <rFont val="Arial"/>
        <family val="2"/>
      </rPr>
      <t>Section II. (c.i) Transfer passengers</t>
    </r>
  </si>
  <si>
    <r>
      <t xml:space="preserve">A count of </t>
    </r>
    <r>
      <rPr>
        <b/>
        <i/>
        <sz val="9"/>
        <color indexed="18"/>
        <rFont val="Arial"/>
        <family val="2"/>
      </rPr>
      <t>1</t>
    </r>
    <r>
      <rPr>
        <i/>
        <sz val="9"/>
        <color indexed="18"/>
        <rFont val="Arial"/>
        <family val="2"/>
      </rPr>
      <t xml:space="preserve"> would be recorded in the entry of </t>
    </r>
    <r>
      <rPr>
        <i/>
        <u/>
        <sz val="9"/>
        <color indexed="18"/>
        <rFont val="Arial"/>
        <family val="2"/>
      </rPr>
      <t>Section II. (d) Transit passengers</t>
    </r>
  </si>
  <si>
    <r>
      <t xml:space="preserve">Passengers who arrive at and depart from the airport on a flight bearing the same number.  </t>
    </r>
    <r>
      <rPr>
        <b/>
        <sz val="9"/>
        <color rgb="FFFF0000"/>
        <rFont val="Arial"/>
        <family val="2"/>
      </rPr>
      <t>They are counted only ONCE</t>
    </r>
    <r>
      <rPr>
        <sz val="9"/>
        <color indexed="18"/>
        <rFont val="Arial"/>
        <family val="2"/>
      </rPr>
      <t>,</t>
    </r>
  </si>
  <si>
    <r>
      <t xml:space="preserve">Air freight that arrives and departs from the airport on a flight bearing the same number.  </t>
    </r>
    <r>
      <rPr>
        <b/>
        <sz val="9"/>
        <color rgb="FFFF0000"/>
        <rFont val="Arial"/>
        <family val="2"/>
      </rPr>
      <t>They are counted only ONCE</t>
    </r>
    <r>
      <rPr>
        <sz val="9"/>
        <color indexed="18"/>
        <rFont val="Arial"/>
        <family val="2"/>
      </rPr>
      <t>,</t>
    </r>
  </si>
  <si>
    <r>
      <t xml:space="preserve">either upon arrival or upon departure. </t>
    </r>
    <r>
      <rPr>
        <b/>
        <sz val="9"/>
        <color rgb="FFFF0000"/>
        <rFont val="Arial"/>
        <family val="2"/>
      </rPr>
      <t xml:space="preserve">Transit freight is </t>
    </r>
    <r>
      <rPr>
        <b/>
        <u/>
        <sz val="9"/>
        <color rgb="FFFF0000"/>
        <rFont val="Arial"/>
        <family val="2"/>
      </rPr>
      <t>not</t>
    </r>
    <r>
      <rPr>
        <b/>
        <sz val="9"/>
        <color rgb="FFFF0000"/>
        <rFont val="Arial"/>
        <family val="2"/>
      </rPr>
      <t xml:space="preserve"> included in Total cargo - Section III. (e)</t>
    </r>
  </si>
  <si>
    <t>Cargo does not include passenger baggage, trucked freight and transit freight.</t>
  </si>
  <si>
    <t>(c.i) Transfer passengers*</t>
  </si>
  <si>
    <t>Transit freight (not included in Total Cargo)**</t>
  </si>
  <si>
    <t>**Transit Freight</t>
  </si>
  <si>
    <t>Air Taxi Operations</t>
  </si>
  <si>
    <t>On-demand, non-scheduled flights on short notice for the carriage by air of passengers, freight or mail, or any combination thereof for</t>
  </si>
  <si>
    <t xml:space="preserve">remuneration usually performed with smaller aircraft including helicopters (typically no more than 30 seats). </t>
  </si>
  <si>
    <t>Also includes any positioning flights required for the provision of the service.</t>
  </si>
  <si>
    <t>Commercial Business Flights</t>
  </si>
  <si>
    <t>The commercial operation or use of aircraft by companies for the carriage of passenger or goods as an aid to the conduct</t>
  </si>
  <si>
    <t>of their business and the availability of the aircraft for whole aircraft charter, flown by a professional pilot(s) employed to fly the aircraft.</t>
  </si>
  <si>
    <t>E-mail:</t>
  </si>
  <si>
    <t xml:space="preserve">             Conseil international des aéroports</t>
  </si>
  <si>
    <t>Organisation de l'aviation civile internationale</t>
  </si>
  <si>
    <t>VILLE :</t>
  </si>
  <si>
    <t>AÉROPORT :</t>
  </si>
  <si>
    <t>Mouvements d'aéronefs</t>
  </si>
  <si>
    <t xml:space="preserve">Aéronefs de passagers et combi (mixtes) </t>
  </si>
  <si>
    <t>Aéronefs tout-cargo</t>
  </si>
  <si>
    <t>Total des mouvements de transport aérien (a + b)</t>
  </si>
  <si>
    <t>(c.i) Internationaux réguliers</t>
  </si>
  <si>
    <t>(c.ii) Internationaux non réguliers</t>
  </si>
  <si>
    <t>(c.iii) Intérieurs réguliers</t>
  </si>
  <si>
    <t>(c.iv) Intérieurs non réguliers</t>
  </si>
  <si>
    <t>Autres mouvements d'aéronefs</t>
  </si>
  <si>
    <t>(d.i) Vols de taxi aérien et vols d'affaires commerciaux</t>
  </si>
  <si>
    <t>(d.ii) Tous les autres mouvements d'aéronefs</t>
  </si>
  <si>
    <t>Total des mouvements d'aéronefs (c + d)</t>
  </si>
  <si>
    <t>Passagers internationaux (embarqués + débarqués)</t>
  </si>
  <si>
    <t>(a.i) Internationaux réguliers</t>
  </si>
  <si>
    <t>(a.ii) Internationaux non réguliers</t>
  </si>
  <si>
    <t>Passagers intérieurs (embarqués + débarqués)</t>
  </si>
  <si>
    <t>(b.i) Intérieurs réguliers</t>
  </si>
  <si>
    <t>(b.ii) Intérieurs non réguliers</t>
  </si>
  <si>
    <t>Total des passagers des aérogares (a + b)</t>
  </si>
  <si>
    <t>(c.i) Passagers en correspondance*</t>
  </si>
  <si>
    <t>Total  des passagers (c + d)</t>
  </si>
  <si>
    <t>Fret (courrier compris*) en tonnes métriques</t>
  </si>
  <si>
    <t>(1 tonne métrique = 1000 kg ou 2205 lb ou 1,1 tonne U.S.)</t>
  </si>
  <si>
    <t>Fret international (chargé + déchargé)</t>
  </si>
  <si>
    <t>(a.i) fret international chargé</t>
  </si>
  <si>
    <t>(a.ii) fret international déchargé</t>
  </si>
  <si>
    <t>Fret intérieur (chargé + déchargé)</t>
  </si>
  <si>
    <t>Fret total (chargé + déchargé) (a + b)</t>
  </si>
  <si>
    <t>Courrier total  (chargé + déchargé)</t>
  </si>
  <si>
    <t>Fret total (c + d)</t>
  </si>
  <si>
    <t>(e.i) Aéronefs de passagers et combi</t>
  </si>
  <si>
    <t>(e.ii) Aéronefs tout-cargo</t>
  </si>
  <si>
    <t>Fret en transit (non inclus dans le Fret total)**</t>
  </si>
  <si>
    <t>Fret camionné  (chargé + déchargé - non inclus dans le Fret total)</t>
  </si>
  <si>
    <t>Événement(s) ayant une incidence sur le trafic pendant la période visée :</t>
  </si>
  <si>
    <t>Préparé par :</t>
  </si>
  <si>
    <t>courriel :</t>
  </si>
  <si>
    <t>Instructions pour remplir le formulaire :</t>
  </si>
  <si>
    <t>Remplir un formulaire différent pour CHAQUE aéroport. Si vous avez besoin d'exemplaires supplémentaires du formulaire,</t>
  </si>
  <si>
    <t xml:space="preserve"> veuillez faire des copies du formulaire original. Indiquez l'aéroport et le code IATA de 3 lettres dans chaque formulaire.</t>
  </si>
  <si>
    <t xml:space="preserve">Si vous ne disposez pas de données exactes pour certaines rubriques, veuillez entrer les estimations les plus proches à l'endroit réservé </t>
  </si>
  <si>
    <t>à cet effet et les faire suivre de la lettre (e).</t>
  </si>
  <si>
    <t xml:space="preserve">Veuillez remplir l'encadré réservé à la personne-ressource et indiquer comment la joindre.  </t>
  </si>
  <si>
    <t xml:space="preserve">Fax : +1 514 373 1201 / Adresse postale : PO Box 302, 800, rue du Square Victoria, Montréal, Québec H4Z 1G8, Canada
</t>
  </si>
  <si>
    <r>
      <t xml:space="preserve">Courriel :  </t>
    </r>
    <r>
      <rPr>
        <b/>
        <sz val="9"/>
        <color indexed="18"/>
        <rFont val="Arial"/>
        <family val="2"/>
      </rPr>
      <t>stats@aci.aero</t>
    </r>
  </si>
  <si>
    <t>Définition des termes :</t>
  </si>
  <si>
    <t>Un mouvement consiste en l'atterrissage ou le décollage d'un aéronef ou d'un hélicoptère à un aéroport.</t>
  </si>
  <si>
    <t>Aéronefs de passagers et combi (mixtes)</t>
  </si>
  <si>
    <t xml:space="preserve">Mouvements d'aéronefs et d'hélicoptères exploités pour des vols commerciaux transportant des passagers, des marchandises </t>
  </si>
  <si>
    <r>
      <t xml:space="preserve">et du courrier </t>
    </r>
    <r>
      <rPr>
        <b/>
        <sz val="9"/>
        <color rgb="FFFF0000"/>
        <rFont val="Arial"/>
        <family val="2"/>
      </rPr>
      <t>(à l'exclusion des taxis aériens et des vols d'affaires)</t>
    </r>
  </si>
  <si>
    <t>Aéronefs tout-cargo et postaux</t>
  </si>
  <si>
    <t xml:space="preserve">Mouvements d'aéronefs et d'hélicoptères exploités pour des vols commerciaux transportant uniquement des marchandises </t>
  </si>
  <si>
    <r>
      <t xml:space="preserve">ou du courrier </t>
    </r>
    <r>
      <rPr>
        <b/>
        <sz val="9"/>
        <color rgb="FFFF0000"/>
        <rFont val="Arial"/>
        <family val="2"/>
      </rPr>
      <t>(à l'exclusion des taxis aériens et des vols d'affaires)</t>
    </r>
  </si>
  <si>
    <t>Un mouvement de transport aérien consiste en l'atterrissage ou le décollage d'un aéronef effectuant des vols réguliers ou non réguliers.</t>
  </si>
  <si>
    <r>
      <rPr>
        <b/>
        <sz val="9"/>
        <color indexed="18"/>
        <rFont val="Arial"/>
        <family val="2"/>
      </rPr>
      <t>Service régulier :</t>
    </r>
    <r>
      <rPr>
        <sz val="9"/>
        <color indexed="18"/>
        <rFont val="Arial"/>
        <family val="2"/>
      </rPr>
      <t xml:space="preserve"> tout vol effectué selon un horaire régulier ; tout vol supplémentaire</t>
    </r>
  </si>
  <si>
    <t>effectué en raison de l'augmentation du trafic dans le cadre de ces services réguliers.</t>
  </si>
  <si>
    <r>
      <rPr>
        <b/>
        <sz val="9"/>
        <color indexed="18"/>
        <rFont val="Arial"/>
        <family val="2"/>
      </rPr>
      <t>Non régulier :</t>
    </r>
    <r>
      <rPr>
        <sz val="9"/>
        <color indexed="18"/>
        <rFont val="Arial"/>
        <family val="2"/>
      </rPr>
      <t xml:space="preserve"> tout vol ou affrètement payant, autre que des vols de «service régulier»,</t>
    </r>
  </si>
  <si>
    <t>à l'exception des vols de mise en place.</t>
  </si>
  <si>
    <t>Mouvements internationaux</t>
  </si>
  <si>
    <t>Un mouvement international consiste en l'atterrissage ou au décollage d'un aéronef ou d'un hélicoptère qui effectue</t>
  </si>
  <si>
    <t>un ou plusieurs vols internationaux.</t>
  </si>
  <si>
    <t>Mouvements intérieurs</t>
  </si>
  <si>
    <t>Un mouvement intérieur consiste en l'atterrissage ou le décollage d'un aéronef ou d'un hélicoptère qui effectue un</t>
  </si>
  <si>
    <t>vol intérieur.</t>
  </si>
  <si>
    <t>Mouvements d'aéronefs ou d'hélicoptères appartenant à:</t>
  </si>
  <si>
    <r>
      <t xml:space="preserve">des entreprises possédant une licencede taxis aériens ou de transport aérien </t>
    </r>
    <r>
      <rPr>
        <b/>
        <sz val="9"/>
        <color rgb="FFFF0000"/>
        <rFont val="Arial"/>
        <family val="2"/>
      </rPr>
      <t>(y compris les vols d'affaires)</t>
    </r>
  </si>
  <si>
    <t>une personne, un club d'aviation ou une entreprise dont le principal objectif n'est pas d'assurer le transport de passagers payants,</t>
  </si>
  <si>
    <t>des  vols de mise en place, des vols d'essai et de formation d'une compagnie aérienne, d'aéronefs d'État et militaires.</t>
  </si>
  <si>
    <t>Vols de taxi aérien</t>
  </si>
  <si>
    <t>Vols non réguliers à la demande à bref délai, pour le transport par voie aérienne de passagers, de fret ou de poste seuls ou en combinaison,</t>
  </si>
  <si>
    <t>exécutés contre rémunération habituellement au moyen d’aéronefs plus petits, incluant des hélicoptères (avec normalement un maximum de 30 sièges).</t>
  </si>
  <si>
    <t>La définition couvre également les vols de mise en place nécessaires à l’exploitation du service.</t>
  </si>
  <si>
    <t>Vols d'affaires commerciaux</t>
  </si>
  <si>
    <t>Exploitation ou utilisation commerciale de l’aéronef par une société pour le transport de passagers ou de marchandises, comme aide à la</t>
  </si>
  <si>
    <t xml:space="preserve">conduite des affaires, et mise à disponibilité de l’aéronef aux fins d’affrétement global, avec le recrutement de pilotes professionnels </t>
  </si>
  <si>
    <t>recrutés pour conduire l’aéronef.</t>
  </si>
  <si>
    <t xml:space="preserve">Nombre de passagers payants et non payants à l'arrivée ou au départ d'un aéronef ou d'un hélicoptère commercial </t>
  </si>
  <si>
    <t>Passagers des aérogares</t>
  </si>
  <si>
    <t>Total des passagers en correspondance et des passagers à l'arrivée ou au départ.</t>
  </si>
  <si>
    <r>
      <rPr>
        <b/>
        <sz val="9"/>
        <color indexed="18"/>
        <rFont val="Arial"/>
        <family val="2"/>
      </rPr>
      <t>Passagers commençant ou finissant leur voyage</t>
    </r>
    <r>
      <rPr>
        <sz val="9"/>
        <color indexed="18"/>
        <rFont val="Arial"/>
        <family val="2"/>
      </rPr>
      <t xml:space="preserve"> à l'aéroport désigné.</t>
    </r>
  </si>
  <si>
    <r>
      <t xml:space="preserve"> vol différents. </t>
    </r>
    <r>
      <rPr>
        <b/>
        <sz val="9"/>
        <color rgb="FFFF0000"/>
        <rFont val="Arial"/>
        <family val="2"/>
      </rPr>
      <t>Ils sont comptabilisés DEUX FOIS ; à l'arrivée et au départ.</t>
    </r>
  </si>
  <si>
    <r>
      <t xml:space="preserve">Passagers qui arrivent à un aéroport et en repartent à bord d'un vol portant le même numéro. </t>
    </r>
    <r>
      <rPr>
        <b/>
        <sz val="9"/>
        <color rgb="FFFF0000"/>
        <rFont val="Arial"/>
        <family val="2"/>
      </rPr>
      <t>Ils ne sont comptabilisés qu'UNE seule FOIS</t>
    </r>
    <r>
      <rPr>
        <sz val="9"/>
        <color indexed="18"/>
        <rFont val="Arial"/>
        <family val="2"/>
      </rPr>
      <t>,</t>
    </r>
  </si>
  <si>
    <t>soit à l'arrivée, soit au départ.</t>
  </si>
  <si>
    <t>*Différence entre un passager en correspondance et un passager en transit direct.</t>
  </si>
  <si>
    <t>Considerez le cas d' un passager voyageant de São Paulo à New York, via Miami. Du point de vue des aéroports:</t>
  </si>
  <si>
    <r>
      <rPr>
        <b/>
        <u/>
        <sz val="9"/>
        <color indexed="18"/>
        <rFont val="Arial"/>
        <family val="2"/>
      </rPr>
      <t>1er cas (correspondance):</t>
    </r>
    <r>
      <rPr>
        <sz val="9"/>
        <color indexed="18"/>
        <rFont val="Arial"/>
        <family val="2"/>
      </rPr>
      <t xml:space="preserve"> voyageur considéré comme passager en correspondance à Miami (</t>
    </r>
    <r>
      <rPr>
        <u/>
        <sz val="9"/>
        <color indexed="18"/>
        <rFont val="Arial"/>
        <family val="2"/>
      </rPr>
      <t>numéros de vols differents, comptabilisé deux fois</t>
    </r>
    <r>
      <rPr>
        <sz val="9"/>
        <color indexed="18"/>
        <rFont val="Arial"/>
        <family val="2"/>
      </rPr>
      <t>) en conséquence:</t>
    </r>
  </si>
  <si>
    <t>•         International à São Paulo – (Origine)</t>
  </si>
  <si>
    <r>
      <t xml:space="preserve">•         </t>
    </r>
    <r>
      <rPr>
        <u/>
        <sz val="9"/>
        <color indexed="18"/>
        <rFont val="Arial"/>
        <family val="2"/>
      </rPr>
      <t>International</t>
    </r>
    <r>
      <rPr>
        <sz val="9"/>
        <color indexed="18"/>
        <rFont val="Arial"/>
        <family val="2"/>
      </rPr>
      <t xml:space="preserve"> à Miami- (</t>
    </r>
    <r>
      <rPr>
        <u/>
        <sz val="9"/>
        <color indexed="18"/>
        <rFont val="Arial"/>
        <family val="2"/>
      </rPr>
      <t>correspondance-arrivée</t>
    </r>
    <r>
      <rPr>
        <sz val="9"/>
        <color indexed="18"/>
        <rFont val="Arial"/>
        <family val="2"/>
      </rPr>
      <t>)</t>
    </r>
  </si>
  <si>
    <r>
      <t xml:space="preserve">•         </t>
    </r>
    <r>
      <rPr>
        <u/>
        <sz val="9"/>
        <color indexed="18"/>
        <rFont val="Arial"/>
        <family val="2"/>
      </rPr>
      <t>Intérieur</t>
    </r>
    <r>
      <rPr>
        <sz val="9"/>
        <color indexed="18"/>
        <rFont val="Arial"/>
        <family val="2"/>
      </rPr>
      <t xml:space="preserve"> à Miami- (</t>
    </r>
    <r>
      <rPr>
        <u/>
        <sz val="9"/>
        <color indexed="18"/>
        <rFont val="Arial"/>
        <family val="2"/>
      </rPr>
      <t>correspondance-départ</t>
    </r>
    <r>
      <rPr>
        <sz val="9"/>
        <color indexed="18"/>
        <rFont val="Arial"/>
        <family val="2"/>
      </rPr>
      <t>)</t>
    </r>
  </si>
  <si>
    <t>•         Intérieur à New York- (Destination)</t>
  </si>
  <si>
    <r>
      <t xml:space="preserve">Un compte de 2 serait enregistré dans la </t>
    </r>
    <r>
      <rPr>
        <i/>
        <u/>
        <sz val="9"/>
        <color indexed="18"/>
        <rFont val="Arial"/>
        <family val="2"/>
      </rPr>
      <t>section II. (c.i) Passagers en correspondance</t>
    </r>
  </si>
  <si>
    <r>
      <rPr>
        <b/>
        <u/>
        <sz val="9"/>
        <color indexed="18"/>
        <rFont val="Arial"/>
        <family val="2"/>
      </rPr>
      <t>2eme cas (transit):</t>
    </r>
    <r>
      <rPr>
        <sz val="9"/>
        <color indexed="18"/>
        <rFont val="Arial"/>
        <family val="2"/>
      </rPr>
      <t xml:space="preserve"> voyageur considéré comme passager en transit direct à Miami (</t>
    </r>
    <r>
      <rPr>
        <u/>
        <sz val="9"/>
        <color indexed="18"/>
        <rFont val="Arial"/>
        <family val="2"/>
      </rPr>
      <t>vol portant le même numéro, comptabilisés une seule fois</t>
    </r>
    <r>
      <rPr>
        <sz val="9"/>
        <color indexed="18"/>
        <rFont val="Arial"/>
        <family val="2"/>
      </rPr>
      <t>) en conséquence:</t>
    </r>
  </si>
  <si>
    <t>•         Transit direct à Miami (categorie à part)</t>
  </si>
  <si>
    <r>
      <rPr>
        <i/>
        <sz val="9"/>
        <color indexed="18"/>
        <rFont val="Arial"/>
        <family val="2"/>
      </rPr>
      <t xml:space="preserve">Un compte de 1 serait enregistré dans la </t>
    </r>
    <r>
      <rPr>
        <i/>
        <u/>
        <sz val="9"/>
        <color indexed="18"/>
        <rFont val="Arial"/>
        <family val="2"/>
      </rPr>
      <t>section II. (d) Passagers en transit direct</t>
    </r>
  </si>
  <si>
    <t>Fret</t>
  </si>
  <si>
    <t>Le fret inclut le courrier, y compris le courrier express, chargé et déchargé (à l'arrivée ou au départ) à l'aéroport. Il comprend également les marchandises,</t>
  </si>
  <si>
    <t xml:space="preserve">les journaux, les valises diplomatiques, les colis postaux et les livraisons de colis express. Le courrier comprend les sacs scellés remis par les services postaux.  </t>
  </si>
  <si>
    <t>Le fret ne comprend pas les bagages des passagers et le fret camionné.</t>
  </si>
  <si>
    <t>Intérieur</t>
  </si>
  <si>
    <t>Trafic (passagers, fret et courrier) entre deux aéroports situés dans le même pays/territoire.</t>
  </si>
  <si>
    <t>Trafic (passagers, fret et courrier) entre l'aéroport désigné et un aéroport situé dans un autre pays/territoire.</t>
  </si>
  <si>
    <r>
      <rPr>
        <b/>
        <sz val="9"/>
        <color indexed="18"/>
        <rFont val="Arial"/>
        <family val="2"/>
      </rPr>
      <t>Fret chargé :</t>
    </r>
    <r>
      <rPr>
        <sz val="9"/>
        <color indexed="18"/>
        <rFont val="Arial"/>
        <family val="2"/>
      </rPr>
      <t xml:space="preserve"> Fret et services express, à l'exception du courrier et des bagages des passagers, chargés à l'aéroport considéré.</t>
    </r>
  </si>
  <si>
    <r>
      <rPr>
        <b/>
        <sz val="9"/>
        <color indexed="18"/>
        <rFont val="Arial"/>
        <family val="2"/>
      </rPr>
      <t>Fret déchargé :</t>
    </r>
    <r>
      <rPr>
        <sz val="9"/>
        <color indexed="18"/>
        <rFont val="Arial"/>
        <family val="2"/>
      </rPr>
      <t xml:space="preserve"> Fret et services express, à l'exception du courrier et des bagages des passagers, déchargés à l'aéroport considéré.</t>
    </r>
  </si>
  <si>
    <t>**Fret en transit</t>
  </si>
  <si>
    <r>
      <t xml:space="preserve">Fret aérien qui arrive à un aéroport et en repart à bord d'un vol portant le même numéro. </t>
    </r>
    <r>
      <rPr>
        <b/>
        <sz val="9"/>
        <color rgb="FFFF0000"/>
        <rFont val="Arial"/>
        <family val="2"/>
      </rPr>
      <t>Il n'est comptabilisé qu'UNE seule FOIS</t>
    </r>
    <r>
      <rPr>
        <sz val="9"/>
        <color indexed="18"/>
        <rFont val="Arial"/>
        <family val="2"/>
      </rPr>
      <t>,</t>
    </r>
  </si>
  <si>
    <r>
      <t xml:space="preserve">soit à l'arrivée, soit au départ. </t>
    </r>
    <r>
      <rPr>
        <b/>
        <sz val="9"/>
        <color rgb="FFFF0000"/>
        <rFont val="Arial"/>
        <family val="2"/>
      </rPr>
      <t>Le fret en transit n'est pas inclus dans le Fret total - Section III (e)</t>
    </r>
  </si>
  <si>
    <t>Fret camionné</t>
  </si>
  <si>
    <t>Tout le fret acheminé par camion, en vertu d'une lettre de transport aérien, à l'arrivée/au départ de l'aéroport. Le fret camionné n'est pas inclus dans le Fret total.</t>
  </si>
  <si>
    <t xml:space="preserve">     Consejo Internacional de Aeropuertos</t>
  </si>
  <si>
    <t xml:space="preserve">   Organización de Aviación Civil Internacional</t>
  </si>
  <si>
    <t xml:space="preserve">Clave: </t>
  </si>
  <si>
    <t>Movimientos de aeronaves</t>
  </si>
  <si>
    <t>a)</t>
  </si>
  <si>
    <t>Aeronaves de pasajeros y aeronaves mixtas</t>
  </si>
  <si>
    <t>b)</t>
  </si>
  <si>
    <t>Aeronaves exclusivamente de carga</t>
  </si>
  <si>
    <t>c)</t>
  </si>
  <si>
    <t>Total de movimientos de transporte aéreo (a + b)</t>
  </si>
  <si>
    <t>c.i) Internacional regular</t>
  </si>
  <si>
    <t>c.ii) Internacional no regular</t>
  </si>
  <si>
    <t>c.iii) Nacional regular</t>
  </si>
  <si>
    <t>c.iv) Nacional no regular</t>
  </si>
  <si>
    <t>d)</t>
  </si>
  <si>
    <t>Otros movimientos de aeronaves</t>
  </si>
  <si>
    <t>d.i) Vuelos de taxi aéreo y de negocios comerciales</t>
  </si>
  <si>
    <t>d.ii) Todos los demás movimientos de aeronaves</t>
  </si>
  <si>
    <t>Total de movimientos de aeronaves (c + d)</t>
  </si>
  <si>
    <t>Pasajeros comerciales</t>
  </si>
  <si>
    <t>Pasajeros internacionales (embarcados + desembarcados)</t>
  </si>
  <si>
    <t>a.i) Internacional regular</t>
  </si>
  <si>
    <t>a.ii) Internacional no regular</t>
  </si>
  <si>
    <t>Pasajeros nacionales  (embarcados + desembarcados)</t>
  </si>
  <si>
    <t>b.i) Nacional regular</t>
  </si>
  <si>
    <t>b.ii) Nacional no regular</t>
  </si>
  <si>
    <t>Total de pasajeros no en tránsito (a + b)</t>
  </si>
  <si>
    <t>Pasajeros en tránsito directo</t>
  </si>
  <si>
    <t>Carga (carga y correo) en toneladas métricas</t>
  </si>
  <si>
    <t>(1 tonelada métrica = 1 000 kg o 2 205 lb o 1,1 toneladas EUA)</t>
  </si>
  <si>
    <t>Carga internacional (cargada + descargada)</t>
  </si>
  <si>
    <t>a.i) Carga internacional cargada</t>
  </si>
  <si>
    <t>a.ii) Carga internacional descargada</t>
  </si>
  <si>
    <t>Carga nacional  (cargada + descargada)</t>
  </si>
  <si>
    <t>Total de la carga  (cargada + descargada) (a + b)</t>
  </si>
  <si>
    <t>Total del correo  (cargado + descargado)</t>
  </si>
  <si>
    <t>e)</t>
  </si>
  <si>
    <t>Total de la carga (c + d)</t>
  </si>
  <si>
    <t>e.i) Aeronaves de pasajeros y aeronaves mixtas</t>
  </si>
  <si>
    <t>e.ii) Aeronaves exclusivamente de carga</t>
  </si>
  <si>
    <t>f)</t>
  </si>
  <si>
    <t>Carga en tránsito (no incluida en el Total de la carga)**</t>
  </si>
  <si>
    <t>g)</t>
  </si>
  <si>
    <t>Carga transportada por camión
  (cargada + descargada - no incluida en el Total de la carga)</t>
  </si>
  <si>
    <t>Sucesos que hayan afectado al tráfico en el período notificado:</t>
  </si>
  <si>
    <t>Correo-e:</t>
  </si>
  <si>
    <t>Instrucciones para la notificación:</t>
  </si>
  <si>
    <t xml:space="preserve">Llenar un formulario distinto para CADA aeropuerto objeto de notificación. Si se necesitan más ejemplares del formulario, </t>
  </si>
  <si>
    <t>se ruega sacar copias del original. Indíquese en cada formulario el aeropuerto y la clave de tres letras de la IATA.</t>
  </si>
  <si>
    <t>Si se carece de datos exactos para ciertas rúbricas, indíquense las mejores estimaciones en el espacio previsto, seguidas de (e).</t>
  </si>
  <si>
    <t xml:space="preserve">Se ruega llenar la sección correspondiente a la persona contacto y la manera de comunicarse con ella.  </t>
  </si>
  <si>
    <t xml:space="preserve">Fax + 1 514 373 1201 / Dirección postal: P. O. Box 302, 800 rue du Square-Victoria, Montreal, QC H4Z 1G8, Canada
</t>
  </si>
  <si>
    <r>
      <t xml:space="preserve">Correo-e:  </t>
    </r>
    <r>
      <rPr>
        <b/>
        <sz val="9"/>
        <color indexed="18"/>
        <rFont val="Arial"/>
        <family val="2"/>
      </rPr>
      <t>stats@aci.aero</t>
    </r>
  </si>
  <si>
    <t>Definiciones:</t>
  </si>
  <si>
    <t>Aterrizaje o despegue de una aeronave o helicóptero en un aeropuerto.</t>
  </si>
  <si>
    <t>Movimientos de aeronaves y helicópteros utilizados para operaciones comerciales de transporte de pasajeros,</t>
  </si>
  <si>
    <r>
      <t xml:space="preserve">carga y correo </t>
    </r>
    <r>
      <rPr>
        <b/>
        <sz val="9"/>
        <color rgb="FFFF0000"/>
        <rFont val="Arial"/>
        <family val="2"/>
      </rPr>
      <t>(excluidos los vuelos de taxi aéreo y de negocios)</t>
    </r>
  </si>
  <si>
    <t>Aeronaves exclusivamente de carga y aeronaves de correo</t>
  </si>
  <si>
    <t xml:space="preserve">Movimientos de aeronaves y helicópteros utilizados para operaciones comerciales de transporte de mercancías </t>
  </si>
  <si>
    <r>
      <t xml:space="preserve">y correo únicamente </t>
    </r>
    <r>
      <rPr>
        <b/>
        <sz val="9"/>
        <color rgb="FFFF0000"/>
        <rFont val="Arial"/>
        <family val="2"/>
      </rPr>
      <t>(excluidos los vuelos de taxi aéreo y de negocios)</t>
    </r>
  </si>
  <si>
    <t>Movimiento de transporte aéreo</t>
  </si>
  <si>
    <t>Aterrizaje o despegue de una aeronave utilizada para un servicio regular o no regular.</t>
  </si>
  <si>
    <r>
      <rPr>
        <b/>
        <sz val="9"/>
        <color indexed="18"/>
        <rFont val="Arial"/>
        <family val="2"/>
      </rPr>
      <t xml:space="preserve">Servicio regular: </t>
    </r>
    <r>
      <rPr>
        <sz val="9"/>
        <color indexed="18"/>
        <rFont val="Arial"/>
        <family val="2"/>
      </rPr>
      <t>todo vuelo según un horario regular; todo vuelo adicional</t>
    </r>
  </si>
  <si>
    <t>debido a un exceso de tráfico en servicios de horario regular.</t>
  </si>
  <si>
    <r>
      <rPr>
        <b/>
        <sz val="9"/>
        <color indexed="18"/>
        <rFont val="Arial"/>
        <family val="2"/>
      </rPr>
      <t xml:space="preserve">Servicio no regular: </t>
    </r>
    <r>
      <rPr>
        <sz val="9"/>
        <color indexed="18"/>
        <rFont val="Arial"/>
        <family val="2"/>
      </rPr>
      <t>todo vuelo remunerado o chárter que no sea de 'servicio regular',</t>
    </r>
  </si>
  <si>
    <t>salvo los vuelos de emplazamiento.</t>
  </si>
  <si>
    <t>Movimiento internacional</t>
  </si>
  <si>
    <t>Aterrizaje o despegue de una aeronave o helicóptero que abarca un vuelo integrado</t>
  </si>
  <si>
    <t>por uno o varios vuelos internacionales.</t>
  </si>
  <si>
    <t>Movimiento interior</t>
  </si>
  <si>
    <t>Aterrizaje o despegue de una aeronave o helicóptero que efectúa un vuelo nacional.</t>
  </si>
  <si>
    <t>Movimientos de aeronaves y helicópteros que pertenecen a:</t>
  </si>
  <si>
    <r>
      <t xml:space="preserve">empresas titulares de una licencia de taxi aéreo o de trabajos aéreos </t>
    </r>
    <r>
      <rPr>
        <b/>
        <sz val="9"/>
        <color rgb="FFFF0000"/>
        <rFont val="Arial"/>
        <family val="2"/>
      </rPr>
      <t>(incluidos los vuelos de negocios)</t>
    </r>
  </si>
  <si>
    <t>una persona, aeroclub o empresa cuyo objetivo principal no consiste en ofrecer transporte de pasajeros de pago.</t>
  </si>
  <si>
    <t>Vuelos de emplazamiento, ensayo o instrucción de aeronaves de línea aérea, estatales y militares.</t>
  </si>
  <si>
    <t>Vuelos de taxi aéreo</t>
  </si>
  <si>
    <t>Vuelos no regulares, a solicitud, y pedidos con poco tiempo de antelación, para el transporte aéreo de pasajeros, carga o correo, o cualquier</t>
  </si>
  <si>
    <t xml:space="preserve">combinación de los mismos, efectuados por remuneración, generalmente con aeronaves más pequeñas, incluidos los helicópteros (habitualmente </t>
  </si>
  <si>
    <t>de no más de 30 asientos). Esta definición incluye todo vuelo de emplazamiento requerido para la prestación de dicho servicio.</t>
  </si>
  <si>
    <t>Vuelos comerciales de la aviación de negocios</t>
  </si>
  <si>
    <t>La explotación o uso comercial de aeronaves que efectúan las empresas para el transporte de pasajeros o bienes, como ayuda para</t>
  </si>
  <si>
    <t>llevar a cabo sus actividades, y la disponibilidad de dichas aeronaves como chárteres totales, operadas por uno o varios</t>
  </si>
  <si>
    <t>pilotos profesionales contratados para ese fin.</t>
  </si>
  <si>
    <t>Número de pasajeros de pago o no de pago que llegan o salen en aeronaves y helicópteros</t>
  </si>
  <si>
    <t>Pasajeros no en tránsito</t>
  </si>
  <si>
    <t>Total de pasajeros no en tránsito y pasajeros de transferencia.</t>
  </si>
  <si>
    <r>
      <rPr>
        <b/>
        <sz val="9"/>
        <color indexed="18"/>
        <rFont val="Arial"/>
        <family val="2"/>
      </rPr>
      <t>no en tránsito:</t>
    </r>
    <r>
      <rPr>
        <sz val="9"/>
        <color indexed="18"/>
        <rFont val="Arial"/>
        <family val="2"/>
      </rPr>
      <t xml:space="preserve"> pasajeros que inician o terminan su viaje en el aeropuerto designado.</t>
    </r>
  </si>
  <si>
    <r>
      <t xml:space="preserve"> con números de vuelo diferentes. </t>
    </r>
    <r>
      <rPr>
        <b/>
        <sz val="9"/>
        <color rgb="FFFF0000"/>
        <rFont val="Arial"/>
        <family val="2"/>
      </rPr>
      <t>Se cuentan DOS VECES: a la llegada y la salida</t>
    </r>
    <r>
      <rPr>
        <sz val="9"/>
        <color indexed="18"/>
        <rFont val="Arial"/>
        <family val="2"/>
      </rPr>
      <t>.</t>
    </r>
  </si>
  <si>
    <r>
      <t xml:space="preserve">Pasajeros que llegan o salen del aeropuerto en un vuelo que lleva el mismo número. </t>
    </r>
    <r>
      <rPr>
        <b/>
        <sz val="9"/>
        <color rgb="FFFF0000"/>
        <rFont val="Arial"/>
        <family val="2"/>
      </rPr>
      <t>Se cuentan UNA SOLA VEZ</t>
    </r>
    <r>
      <rPr>
        <sz val="9"/>
        <color indexed="18"/>
        <rFont val="Arial"/>
        <family val="2"/>
      </rPr>
      <t>:</t>
    </r>
  </si>
  <si>
    <t>a la llegada o la salida.</t>
  </si>
  <si>
    <t>La carga abarca mercancías, diarios, valijas diplomáticas, paquetes postales y envíos expreso. El correo abarca</t>
  </si>
  <si>
    <t xml:space="preserve"> las  bolsas cerradas entregadas por el servicio postal.</t>
  </si>
  <si>
    <r>
      <rPr>
        <b/>
        <sz val="9"/>
        <color rgb="FFFF0000"/>
        <rFont val="Arial"/>
        <family val="2"/>
      </rPr>
      <t>La carga no abarca el equipaje de pasajeros ni la carga transportada por camión</t>
    </r>
    <r>
      <rPr>
        <sz val="9"/>
        <color indexed="18"/>
        <rFont val="Arial"/>
        <family val="2"/>
      </rPr>
      <t>.</t>
    </r>
  </si>
  <si>
    <t>Tráfico (pasajeros, carga y correo) entre dos aeropuertos situados en el mismo país o territorio.</t>
  </si>
  <si>
    <t>Tráfico (pasajeros, carga y correo) entre el aeropuerto designado y un aeropuerto situado en otro país o territorio.</t>
  </si>
  <si>
    <r>
      <rPr>
        <b/>
        <sz val="9"/>
        <color indexed="18"/>
        <rFont val="Arial"/>
        <family val="2"/>
      </rPr>
      <t>Toneladas cargadas:</t>
    </r>
    <r>
      <rPr>
        <sz val="9"/>
        <color indexed="18"/>
        <rFont val="Arial"/>
        <family val="2"/>
      </rPr>
      <t xml:space="preserve"> Carga y envíos expreso, salvo equipaje de pasajeros y bolsas de correo, cargados en el aeropuerto que notifica.</t>
    </r>
  </si>
  <si>
    <r>
      <rPr>
        <b/>
        <sz val="9"/>
        <color indexed="18"/>
        <rFont val="Arial"/>
        <family val="2"/>
      </rPr>
      <t>Toneladas descargadas:</t>
    </r>
    <r>
      <rPr>
        <sz val="9"/>
        <color indexed="18"/>
        <rFont val="Arial"/>
        <family val="2"/>
      </rPr>
      <t xml:space="preserve"> Carga y envíos expreso, salvo equipaje de pasajeros y bolsas de correo, descargados en el aeropuerto que notifica.</t>
    </r>
  </si>
  <si>
    <r>
      <t xml:space="preserve">Carga aérea que llega al aeropuerto o sale del mismo en un vuelo que lleva el mismo número.  </t>
    </r>
    <r>
      <rPr>
        <b/>
        <sz val="9"/>
        <color rgb="FFFF0000"/>
        <rFont val="Arial"/>
        <family val="2"/>
      </rPr>
      <t>Se cuenta UNA SOLA VEZ</t>
    </r>
    <r>
      <rPr>
        <sz val="9"/>
        <color indexed="18"/>
        <rFont val="Arial"/>
        <family val="2"/>
      </rPr>
      <t>:</t>
    </r>
  </si>
  <si>
    <r>
      <t xml:space="preserve">a la llegada o la salida. </t>
    </r>
    <r>
      <rPr>
        <b/>
        <sz val="9"/>
        <color rgb="FFFF0000"/>
        <rFont val="Arial"/>
        <family val="2"/>
      </rPr>
      <t>La carga en tránsito no se incluye en el Total de la carga - Sección III. (e )</t>
    </r>
  </si>
  <si>
    <t>Carga transportada por camión</t>
  </si>
  <si>
    <t>Toda carga transportada por camión que llegue al aeropuerto o salga del mismo y que conste en una carta de porte aéreo. La carga</t>
  </si>
  <si>
    <t>transportada por camión no se incluye en el Total de la carga.</t>
  </si>
  <si>
    <t>** Carga en tránsito</t>
  </si>
  <si>
    <t xml:space="preserve">Considere el caso de un pasajero viajando desde Sao Paulo a New York via Miami. Desde el punto de vista del aeropuerto tenemos: </t>
  </si>
  <si>
    <r>
      <rPr>
        <b/>
        <u/>
        <sz val="9"/>
        <color indexed="18"/>
        <rFont val="Arial"/>
        <family val="2"/>
      </rPr>
      <t>1er caso (tránsito)</t>
    </r>
    <r>
      <rPr>
        <sz val="9"/>
        <color indexed="18"/>
        <rFont val="Arial"/>
        <family val="2"/>
      </rPr>
      <t xml:space="preserve"> - El pasajero es considerado como "en tránsito" en Miami (</t>
    </r>
    <r>
      <rPr>
        <u/>
        <sz val="9"/>
        <color indexed="18"/>
        <rFont val="Arial"/>
        <family val="2"/>
      </rPr>
      <t xml:space="preserve">números de vuelo diferentes; se cuentan dos veces), entonces: </t>
    </r>
  </si>
  <si>
    <t>•         Internacional en São Paulo – (Origen)</t>
  </si>
  <si>
    <r>
      <t xml:space="preserve">•         </t>
    </r>
    <r>
      <rPr>
        <u/>
        <sz val="9"/>
        <color indexed="18"/>
        <rFont val="Arial"/>
        <family val="2"/>
      </rPr>
      <t>Internacional</t>
    </r>
    <r>
      <rPr>
        <sz val="9"/>
        <color indexed="18"/>
        <rFont val="Arial"/>
        <family val="2"/>
      </rPr>
      <t xml:space="preserve"> en Miami- (</t>
    </r>
    <r>
      <rPr>
        <u/>
        <sz val="9"/>
        <color indexed="18"/>
        <rFont val="Arial"/>
        <family val="2"/>
      </rPr>
      <t>tránsito-llegada</t>
    </r>
    <r>
      <rPr>
        <sz val="9"/>
        <color indexed="18"/>
        <rFont val="Arial"/>
        <family val="2"/>
      </rPr>
      <t>)</t>
    </r>
  </si>
  <si>
    <r>
      <t xml:space="preserve">•         </t>
    </r>
    <r>
      <rPr>
        <u/>
        <sz val="9"/>
        <color indexed="18"/>
        <rFont val="Arial"/>
        <family val="2"/>
      </rPr>
      <t>Doméstico</t>
    </r>
    <r>
      <rPr>
        <sz val="9"/>
        <color indexed="18"/>
        <rFont val="Arial"/>
        <family val="2"/>
      </rPr>
      <t xml:space="preserve"> en Miami- (</t>
    </r>
    <r>
      <rPr>
        <u/>
        <sz val="9"/>
        <color indexed="18"/>
        <rFont val="Arial"/>
        <family val="2"/>
      </rPr>
      <t>tránsito-salida</t>
    </r>
    <r>
      <rPr>
        <sz val="9"/>
        <color indexed="18"/>
        <rFont val="Arial"/>
        <family val="2"/>
      </rPr>
      <t>)</t>
    </r>
  </si>
  <si>
    <t>•         Doméstico en New York- (Destino)</t>
  </si>
  <si>
    <r>
      <t xml:space="preserve">Un conteo de 2 será registrado en la </t>
    </r>
    <r>
      <rPr>
        <i/>
        <u/>
        <sz val="9"/>
        <color indexed="18"/>
        <rFont val="Arial"/>
        <family val="2"/>
      </rPr>
      <t>Sección II. (c.i) Pasajeros en tránsito</t>
    </r>
  </si>
  <si>
    <r>
      <rPr>
        <b/>
        <u/>
        <sz val="9"/>
        <color indexed="18"/>
        <rFont val="Arial"/>
        <family val="2"/>
      </rPr>
      <t>2do caso (Tránsito Directo)</t>
    </r>
    <r>
      <rPr>
        <b/>
        <sz val="9"/>
        <color indexed="18"/>
        <rFont val="Arial"/>
        <family val="2"/>
      </rPr>
      <t xml:space="preserve"> </t>
    </r>
    <r>
      <rPr>
        <sz val="9"/>
        <color indexed="18"/>
        <rFont val="Arial"/>
        <family val="2"/>
      </rPr>
      <t>- el pasajero es considerado en tránsito directo en Miami (con el mismo número de vuelo - contado una sola vez), entonces:</t>
    </r>
  </si>
  <si>
    <t>•         Internacional en São Paulo - (origen)</t>
  </si>
  <si>
    <t>•         Tránsito Directo en Miami (categoría separada)</t>
  </si>
  <si>
    <r>
      <t xml:space="preserve">Un conteo de 1 será registrado en la </t>
    </r>
    <r>
      <rPr>
        <i/>
        <u/>
        <sz val="9"/>
        <color indexed="18"/>
        <rFont val="Arial"/>
        <family val="2"/>
      </rPr>
      <t>Sección II. (d) Pasajeros en Tránsito Directo</t>
    </r>
  </si>
  <si>
    <r>
      <t>*</t>
    </r>
    <r>
      <rPr>
        <b/>
        <sz val="9"/>
        <color indexed="18"/>
        <rFont val="Arial"/>
        <family val="2"/>
      </rPr>
      <t xml:space="preserve">Passagers en correspondance </t>
    </r>
    <r>
      <rPr>
        <sz val="9"/>
        <color indexed="18"/>
        <rFont val="Arial"/>
        <family val="2"/>
      </rPr>
      <t>à l'arrivée ou au départ d'un aéronef différent, ou à bord du même aéronef portant des numéros de</t>
    </r>
  </si>
  <si>
    <r>
      <t>*</t>
    </r>
    <r>
      <rPr>
        <b/>
        <sz val="9"/>
        <color indexed="18"/>
        <rFont val="Arial"/>
        <family val="2"/>
      </rPr>
      <t>de transferencia (tránsito):</t>
    </r>
    <r>
      <rPr>
        <sz val="9"/>
        <color indexed="18"/>
        <rFont val="Arial"/>
        <family val="2"/>
      </rPr>
      <t xml:space="preserve"> pasajeros que llegan o salen en una aeronave diferente o en la misma aeronave</t>
    </r>
  </si>
  <si>
    <t>Total de pasajeros (c + d)</t>
  </si>
  <si>
    <t>* Ejemplo de la diferencia entre pasajeros en tránsito directo Vs. pasajeros en tránsito (transferencia)</t>
  </si>
  <si>
    <t>c.i) Pasajeros en tránsito (transferencia)*</t>
  </si>
  <si>
    <r>
      <t xml:space="preserve">on a scheduled or non-scheduled flight </t>
    </r>
    <r>
      <rPr>
        <b/>
        <sz val="9"/>
        <color rgb="FFFF0000"/>
        <rFont val="Arial"/>
        <family val="2"/>
      </rPr>
      <t>(including air taxi and business flights)</t>
    </r>
  </si>
  <si>
    <r>
      <t xml:space="preserve">effectuant un vol régulier ou non régulier </t>
    </r>
    <r>
      <rPr>
        <b/>
        <sz val="9"/>
        <color rgb="FFFF0000"/>
        <rFont val="Arial"/>
        <family val="2"/>
      </rPr>
      <t>(y compris les taxis aériens et les vols d'affaires)</t>
    </r>
  </si>
  <si>
    <r>
      <t xml:space="preserve">comerciales en un vuelo regular o no regular </t>
    </r>
    <r>
      <rPr>
        <b/>
        <sz val="9"/>
        <color rgb="FFFF0000"/>
        <rFont val="Arial"/>
        <family val="2"/>
      </rPr>
      <t>(incluidos los vuelos de taxi aéreo y de negocios)</t>
    </r>
  </si>
  <si>
    <t xml:space="preserve">Calendar Year: </t>
  </si>
  <si>
    <t xml:space="preserve">Année civile: </t>
  </si>
  <si>
    <t xml:space="preserve">Año civil: </t>
  </si>
  <si>
    <t>Annual Airport Traffic Statistics - 2022</t>
  </si>
  <si>
    <t>Return completed forms to ACI Montreal no later than 22 February 2023.</t>
  </si>
  <si>
    <t>Statistiques annuelles de trafic d'aéroport - 2022</t>
  </si>
  <si>
    <t xml:space="preserve">  Estadísticas anuales del tráfico de aeropuertos - 2022</t>
  </si>
  <si>
    <t>Devolver los formularios llenados al ACI en Montreal a más tardar para el 22 de febrero de 2023.</t>
  </si>
  <si>
    <t>Veuillez renvoyer les formulaires remplis à ACI Montréal au plus tard le 22 février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</si>
</sst>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\ ##0\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8"/>
      <name val="Arial"/>
      <family val="2"/>
    </font>
    <font>
      <b/>
      <sz val="25"/>
      <color indexed="18"/>
      <name val="Arial"/>
      <family val="2"/>
    </font>
    <font>
      <b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9"/>
      <color indexed="17"/>
      <name val="Helv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18"/>
      <name val="Helv"/>
    </font>
    <font>
      <b/>
      <sz val="23"/>
      <color indexed="18"/>
      <name val="Helv"/>
    </font>
    <font>
      <b/>
      <i/>
      <sz val="18"/>
      <color indexed="18"/>
      <name val="Helv"/>
    </font>
    <font>
      <b/>
      <i/>
      <sz val="10"/>
      <color indexed="18"/>
      <name val="Helv"/>
    </font>
    <font>
      <sz val="7"/>
      <color indexed="18"/>
      <name val="Helv"/>
    </font>
    <font>
      <b/>
      <sz val="10"/>
      <color indexed="18"/>
      <name val="Helv"/>
    </font>
    <font>
      <sz val="8"/>
      <color indexed="18"/>
      <name val="Helvetica-Narrow"/>
    </font>
    <font>
      <b/>
      <sz val="9"/>
      <color indexed="18"/>
      <name val="Helv"/>
    </font>
    <font>
      <sz val="9"/>
      <color indexed="18"/>
      <name val="Helv"/>
    </font>
    <font>
      <sz val="7.25"/>
      <color indexed="18"/>
      <name val="Helv"/>
    </font>
    <font>
      <sz val="6"/>
      <color indexed="18"/>
      <name val="Helv"/>
    </font>
    <font>
      <b/>
      <sz val="8"/>
      <color indexed="18"/>
      <name val="Helv"/>
    </font>
    <font>
      <sz val="8"/>
      <color indexed="18"/>
      <name val="Helv"/>
    </font>
    <font>
      <b/>
      <i/>
      <sz val="8"/>
      <color indexed="18"/>
      <name val="Helv"/>
    </font>
    <font>
      <i/>
      <sz val="8"/>
      <color indexed="18"/>
      <name val="Helv"/>
    </font>
    <font>
      <sz val="10"/>
      <name val="Arial"/>
      <family val="2"/>
    </font>
    <font>
      <b/>
      <sz val="22"/>
      <name val="Arial"/>
      <family val="2"/>
    </font>
    <font>
      <b/>
      <i/>
      <sz val="18"/>
      <name val="Arial"/>
      <family val="2"/>
    </font>
    <font>
      <b/>
      <i/>
      <sz val="1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b/>
      <u/>
      <sz val="9"/>
      <color indexed="18"/>
      <name val="Arial"/>
      <family val="2"/>
    </font>
    <font>
      <u/>
      <sz val="9"/>
      <color indexed="18"/>
      <name val="Arial"/>
      <family val="2"/>
    </font>
    <font>
      <i/>
      <sz val="9"/>
      <color indexed="18"/>
      <name val="Arial"/>
      <family val="2"/>
    </font>
    <font>
      <b/>
      <i/>
      <sz val="9"/>
      <color indexed="18"/>
      <name val="Arial"/>
      <family val="2"/>
    </font>
    <font>
      <i/>
      <u/>
      <sz val="9"/>
      <color indexed="18"/>
      <name val="Arial"/>
      <family val="2"/>
    </font>
    <font>
      <b/>
      <u/>
      <sz val="9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rgb="FFFFFFCC"/>
      </patternFill>
    </fill>
    <fill>
      <patternFill patternType="gray125">
        <bgColor rgb="FFFFFFCC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/>
    <xf numFmtId="0" fontId="5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/>
    <xf numFmtId="0" fontId="5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5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9" fontId="8" fillId="0" borderId="8" xfId="1" applyFont="1" applyBorder="1" applyAlignment="1">
      <alignment horizont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  <xf numFmtId="0" fontId="2" fillId="0" borderId="20" xfId="0" applyFont="1" applyBorder="1"/>
    <xf numFmtId="0" fontId="9" fillId="3" borderId="26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Protection="1">
      <protection locked="0"/>
    </xf>
    <xf numFmtId="0" fontId="9" fillId="3" borderId="26" xfId="0" applyFont="1" applyFill="1" applyBorder="1" applyProtection="1">
      <protection locked="0"/>
    </xf>
    <xf numFmtId="0" fontId="2" fillId="4" borderId="27" xfId="0" applyFont="1" applyFill="1" applyBorder="1" applyProtection="1">
      <protection locked="0"/>
    </xf>
    <xf numFmtId="0" fontId="10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/>
    </xf>
    <xf numFmtId="0" fontId="10" fillId="0" borderId="9" xfId="0" applyFont="1" applyBorder="1"/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7" fillId="0" borderId="0" xfId="0" applyFont="1"/>
    <xf numFmtId="0" fontId="10" fillId="0" borderId="0" xfId="0" quotePrefix="1" applyFont="1" applyAlignment="1">
      <alignment horizontal="left"/>
    </xf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/>
    <xf numFmtId="0" fontId="14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2" borderId="1" xfId="0" applyFont="1" applyFill="1" applyBorder="1" applyAlignment="1" applyProtection="1">
      <alignment horizontal="right" vertical="center"/>
      <protection locked="0"/>
    </xf>
    <xf numFmtId="0" fontId="15" fillId="0" borderId="8" xfId="0" quotePrefix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5" fillId="0" borderId="0" xfId="0" applyFont="1"/>
    <xf numFmtId="0" fontId="14" fillId="0" borderId="5" xfId="0" quotePrefix="1" applyFont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4" fillId="2" borderId="6" xfId="0" applyFont="1" applyFill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0" xfId="0" quotePrefix="1" applyFont="1" applyAlignment="1">
      <alignment horizontal="left" vertical="center"/>
    </xf>
    <xf numFmtId="0" fontId="14" fillId="0" borderId="29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quotePrefix="1" applyFont="1" applyBorder="1" applyAlignment="1">
      <alignment horizontal="left" vertical="center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0" fontId="11" fillId="0" borderId="0" xfId="0" quotePrefix="1" applyFont="1" applyAlignment="1">
      <alignment horizontal="left" vertical="center"/>
    </xf>
    <xf numFmtId="0" fontId="11" fillId="0" borderId="12" xfId="0" applyFont="1" applyBorder="1" applyProtection="1">
      <protection locked="0"/>
    </xf>
    <xf numFmtId="0" fontId="11" fillId="0" borderId="13" xfId="0" applyFont="1" applyBorder="1" applyProtection="1">
      <protection locked="0"/>
    </xf>
    <xf numFmtId="0" fontId="11" fillId="0" borderId="14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5" xfId="0" applyFont="1" applyBorder="1" applyProtection="1">
      <protection locked="0"/>
    </xf>
    <xf numFmtId="0" fontId="11" fillId="0" borderId="16" xfId="0" applyFont="1" applyBorder="1" applyProtection="1">
      <protection locked="0"/>
    </xf>
    <xf numFmtId="0" fontId="14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30" xfId="0" applyFont="1" applyBorder="1" applyProtection="1">
      <protection locked="0"/>
    </xf>
    <xf numFmtId="0" fontId="11" fillId="0" borderId="31" xfId="0" applyFont="1" applyBorder="1" applyProtection="1">
      <protection locked="0"/>
    </xf>
    <xf numFmtId="0" fontId="11" fillId="0" borderId="8" xfId="0" applyFont="1" applyBorder="1"/>
    <xf numFmtId="0" fontId="11" fillId="0" borderId="0" xfId="0" quotePrefix="1" applyFont="1" applyAlignment="1">
      <alignment horizontal="left"/>
    </xf>
    <xf numFmtId="0" fontId="11" fillId="0" borderId="14" xfId="0" applyFont="1" applyBorder="1" applyAlignment="1">
      <alignment horizontal="center"/>
    </xf>
    <xf numFmtId="0" fontId="16" fillId="0" borderId="1" xfId="0" quotePrefix="1" applyFont="1" applyBorder="1" applyAlignment="1">
      <alignment horizontal="left"/>
    </xf>
    <xf numFmtId="0" fontId="11" fillId="0" borderId="1" xfId="0" applyFont="1" applyBorder="1"/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8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20" xfId="0" applyFont="1" applyBorder="1"/>
    <xf numFmtId="0" fontId="11" fillId="0" borderId="9" xfId="0" applyFont="1" applyBorder="1"/>
    <xf numFmtId="0" fontId="18" fillId="1" borderId="26" xfId="0" quotePrefix="1" applyFont="1" applyFill="1" applyBorder="1" applyAlignment="1">
      <alignment horizontal="left" vertical="center"/>
    </xf>
    <xf numFmtId="0" fontId="11" fillId="1" borderId="2" xfId="0" applyFont="1" applyFill="1" applyBorder="1" applyAlignment="1">
      <alignment vertical="center"/>
    </xf>
    <xf numFmtId="0" fontId="11" fillId="5" borderId="27" xfId="0" applyFont="1" applyFill="1" applyBorder="1" applyProtection="1">
      <protection locked="0"/>
    </xf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9" fillId="0" borderId="9" xfId="0" applyFont="1" applyBorder="1" applyAlignment="1">
      <alignment horizontal="center"/>
    </xf>
    <xf numFmtId="0" fontId="19" fillId="0" borderId="9" xfId="0" quotePrefix="1" applyFont="1" applyBorder="1" applyAlignment="1">
      <alignment horizontal="left"/>
    </xf>
    <xf numFmtId="0" fontId="20" fillId="0" borderId="0" xfId="0" applyFont="1"/>
    <xf numFmtId="0" fontId="20" fillId="0" borderId="9" xfId="0" applyFont="1" applyBorder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quotePrefix="1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8" fillId="0" borderId="0" xfId="0" quotePrefix="1" applyFont="1" applyAlignment="1">
      <alignment horizontal="left" vertical="center"/>
    </xf>
    <xf numFmtId="0" fontId="21" fillId="0" borderId="0" xfId="0" applyFont="1" applyAlignment="1">
      <alignment horizontal="right"/>
    </xf>
    <xf numFmtId="0" fontId="18" fillId="0" borderId="0" xfId="0" applyFont="1"/>
    <xf numFmtId="0" fontId="22" fillId="0" borderId="1" xfId="0" applyFont="1" applyBorder="1"/>
    <xf numFmtId="0" fontId="23" fillId="0" borderId="1" xfId="0" applyFont="1" applyBorder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left"/>
    </xf>
    <xf numFmtId="0" fontId="29" fillId="0" borderId="0" xfId="0" applyFont="1"/>
    <xf numFmtId="0" fontId="30" fillId="0" borderId="1" xfId="0" applyFont="1" applyBorder="1" applyAlignment="1" applyProtection="1">
      <alignment vertical="center"/>
      <protection locked="0"/>
    </xf>
    <xf numFmtId="0" fontId="26" fillId="0" borderId="1" xfId="0" applyFont="1" applyBorder="1" applyAlignment="1" applyProtection="1">
      <alignment vertical="center"/>
      <protection locked="0"/>
    </xf>
    <xf numFmtId="0" fontId="26" fillId="0" borderId="0" xfId="0" applyFont="1" applyAlignment="1">
      <alignment vertical="center"/>
    </xf>
    <xf numFmtId="0" fontId="30" fillId="0" borderId="1" xfId="0" applyFont="1" applyBorder="1" applyAlignment="1" applyProtection="1">
      <alignment horizontal="right" vertical="center"/>
      <protection locked="0"/>
    </xf>
    <xf numFmtId="0" fontId="31" fillId="2" borderId="2" xfId="0" applyFont="1" applyFill="1" applyBorder="1" applyAlignment="1" applyProtection="1">
      <alignment horizontal="center" vertical="center"/>
      <protection locked="0"/>
    </xf>
    <xf numFmtId="0" fontId="32" fillId="0" borderId="8" xfId="0" applyFont="1" applyBorder="1"/>
    <xf numFmtId="0" fontId="30" fillId="0" borderId="9" xfId="0" applyFont="1" applyBorder="1" applyAlignment="1">
      <alignment vertical="center"/>
    </xf>
    <xf numFmtId="0" fontId="30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30" fillId="0" borderId="5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2" borderId="6" xfId="0" applyFont="1" applyFill="1" applyBorder="1" applyAlignment="1" applyProtection="1">
      <alignment vertical="center"/>
      <protection locked="0"/>
    </xf>
    <xf numFmtId="0" fontId="30" fillId="0" borderId="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26" fillId="0" borderId="10" xfId="0" applyFont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26" fillId="0" borderId="12" xfId="0" applyFont="1" applyBorder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6" fillId="0" borderId="14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26" fillId="0" borderId="17" xfId="0" applyFont="1" applyBorder="1" applyAlignment="1" applyProtection="1">
      <alignment vertical="center"/>
      <protection locked="0"/>
    </xf>
    <xf numFmtId="0" fontId="36" fillId="0" borderId="1" xfId="0" applyFont="1" applyBorder="1" applyAlignment="1">
      <alignment horizontal="left" vertical="center"/>
    </xf>
    <xf numFmtId="0" fontId="33" fillId="0" borderId="32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33" fillId="0" borderId="20" xfId="0" applyFont="1" applyBorder="1"/>
    <xf numFmtId="0" fontId="33" fillId="0" borderId="9" xfId="0" applyFont="1" applyBorder="1"/>
    <xf numFmtId="0" fontId="26" fillId="0" borderId="9" xfId="0" applyFont="1" applyBorder="1"/>
    <xf numFmtId="0" fontId="33" fillId="0" borderId="2" xfId="0" applyFont="1" applyBorder="1"/>
    <xf numFmtId="0" fontId="36" fillId="1" borderId="26" xfId="0" applyFont="1" applyFill="1" applyBorder="1" applyAlignment="1">
      <alignment horizontal="left" vertical="center"/>
    </xf>
    <xf numFmtId="0" fontId="33" fillId="1" borderId="2" xfId="0" applyFont="1" applyFill="1" applyBorder="1" applyAlignment="1">
      <alignment vertical="center"/>
    </xf>
    <xf numFmtId="0" fontId="36" fillId="1" borderId="26" xfId="0" applyFont="1" applyFill="1" applyBorder="1" applyAlignment="1">
      <alignment vertical="center"/>
    </xf>
    <xf numFmtId="0" fontId="26" fillId="5" borderId="27" xfId="0" applyFont="1" applyFill="1" applyBorder="1" applyAlignment="1" applyProtection="1">
      <alignment vertical="center"/>
      <protection locked="0"/>
    </xf>
    <xf numFmtId="0" fontId="37" fillId="0" borderId="0" xfId="0" applyFont="1" applyAlignment="1">
      <alignment horizontal="left"/>
    </xf>
    <xf numFmtId="0" fontId="33" fillId="0" borderId="0" xfId="0" applyFont="1"/>
    <xf numFmtId="0" fontId="38" fillId="0" borderId="0" xfId="0" applyFont="1"/>
    <xf numFmtId="0" fontId="37" fillId="0" borderId="0" xfId="0" applyFont="1"/>
    <xf numFmtId="0" fontId="36" fillId="0" borderId="0" xfId="0" applyFont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38" fillId="0" borderId="9" xfId="0" applyFont="1" applyBorder="1" applyAlignment="1">
      <alignment horizontal="center"/>
    </xf>
    <xf numFmtId="0" fontId="38" fillId="0" borderId="9" xfId="0" applyFont="1" applyBorder="1"/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/>
    <xf numFmtId="0" fontId="39" fillId="0" borderId="0" xfId="0" quotePrefix="1" applyFont="1" applyAlignment="1">
      <alignment horizontal="left"/>
    </xf>
    <xf numFmtId="0" fontId="40" fillId="0" borderId="0" xfId="0" applyFont="1"/>
    <xf numFmtId="0" fontId="41" fillId="0" borderId="0" xfId="0" applyFont="1" applyAlignment="1">
      <alignment horizontal="right"/>
    </xf>
    <xf numFmtId="0" fontId="40" fillId="0" borderId="1" xfId="0" applyFont="1" applyBorder="1"/>
    <xf numFmtId="0" fontId="26" fillId="0" borderId="1" xfId="0" applyFont="1" applyBorder="1"/>
    <xf numFmtId="0" fontId="37" fillId="0" borderId="1" xfId="0" applyFont="1" applyBorder="1" applyAlignment="1">
      <alignment horizontal="center"/>
    </xf>
    <xf numFmtId="0" fontId="42" fillId="0" borderId="0" xfId="0" applyFont="1"/>
    <xf numFmtId="0" fontId="37" fillId="0" borderId="0" xfId="0" quotePrefix="1" applyFont="1" applyAlignment="1">
      <alignment horizontal="left"/>
    </xf>
    <xf numFmtId="0" fontId="37" fillId="0" borderId="0" xfId="0" applyFont="1" applyAlignment="1">
      <alignment horizontal="right"/>
    </xf>
    <xf numFmtId="0" fontId="43" fillId="0" borderId="0" xfId="0" applyFont="1"/>
    <xf numFmtId="0" fontId="44" fillId="0" borderId="0" xfId="0" applyFont="1"/>
    <xf numFmtId="164" fontId="35" fillId="0" borderId="0" xfId="0" quotePrefix="1" applyNumberFormat="1" applyFont="1" applyAlignment="1">
      <alignment horizontal="left" vertical="center"/>
    </xf>
    <xf numFmtId="164" fontId="35" fillId="0" borderId="0" xfId="0" applyNumberFormat="1" applyFont="1" applyAlignment="1">
      <alignment vertical="center"/>
    </xf>
    <xf numFmtId="164" fontId="45" fillId="0" borderId="0" xfId="0" applyNumberFormat="1" applyFont="1" applyAlignment="1">
      <alignment horizontal="left"/>
    </xf>
    <xf numFmtId="164" fontId="45" fillId="0" borderId="0" xfId="0" applyNumberFormat="1" applyFont="1" applyAlignment="1">
      <alignment horizontal="centerContinuous" vertical="center"/>
    </xf>
    <xf numFmtId="0" fontId="35" fillId="0" borderId="0" xfId="0" applyFont="1"/>
    <xf numFmtId="164" fontId="35" fillId="0" borderId="0" xfId="0" applyNumberFormat="1" applyFont="1" applyAlignment="1">
      <alignment horizontal="left"/>
    </xf>
    <xf numFmtId="0" fontId="35" fillId="0" borderId="0" xfId="0" quotePrefix="1" applyFont="1" applyAlignment="1">
      <alignment horizontal="left"/>
    </xf>
    <xf numFmtId="164" fontId="35" fillId="0" borderId="0" xfId="0" quotePrefix="1" applyNumberFormat="1" applyFont="1" applyAlignment="1">
      <alignment horizontal="left"/>
    </xf>
    <xf numFmtId="164" fontId="45" fillId="0" borderId="0" xfId="0" quotePrefix="1" applyNumberFormat="1" applyFont="1" applyAlignment="1">
      <alignment horizontal="left" vertical="center"/>
    </xf>
    <xf numFmtId="0" fontId="45" fillId="0" borderId="0" xfId="0" quotePrefix="1" applyFont="1" applyAlignment="1">
      <alignment horizontal="right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9" fontId="8" fillId="0" borderId="0" xfId="1" applyFont="1" applyBorder="1" applyAlignment="1">
      <alignment horizontal="center"/>
    </xf>
    <xf numFmtId="0" fontId="7" fillId="0" borderId="0" xfId="0" applyFont="1" applyAlignment="1">
      <alignment vertical="center"/>
    </xf>
    <xf numFmtId="0" fontId="9" fillId="0" borderId="3" xfId="0" applyFont="1" applyBorder="1"/>
    <xf numFmtId="0" fontId="10" fillId="0" borderId="11" xfId="0" applyFont="1" applyBorder="1"/>
    <xf numFmtId="0" fontId="10" fillId="0" borderId="8" xfId="0" applyFont="1" applyBorder="1"/>
    <xf numFmtId="0" fontId="10" fillId="0" borderId="33" xfId="0" applyFont="1" applyBorder="1"/>
    <xf numFmtId="0" fontId="10" fillId="0" borderId="16" xfId="0" applyFont="1" applyBorder="1"/>
    <xf numFmtId="0" fontId="2" fillId="2" borderId="0" xfId="0" applyFont="1" applyFill="1" applyAlignment="1">
      <alignment horizontal="left" vertical="center" indent="2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9" xfId="0" applyFont="1" applyBorder="1" applyAlignment="1">
      <alignment horizontal="center"/>
    </xf>
    <xf numFmtId="0" fontId="49" fillId="0" borderId="0" xfId="0" applyFont="1"/>
    <xf numFmtId="0" fontId="46" fillId="0" borderId="0" xfId="0" applyFont="1"/>
    <xf numFmtId="0" fontId="10" fillId="0" borderId="9" xfId="0" applyFont="1" applyBorder="1" applyAlignment="1">
      <alignment horizontal="center"/>
    </xf>
    <xf numFmtId="0" fontId="49" fillId="0" borderId="8" xfId="0" applyFont="1" applyBorder="1"/>
    <xf numFmtId="0" fontId="10" fillId="0" borderId="14" xfId="0" applyFont="1" applyBorder="1"/>
    <xf numFmtId="0" fontId="2" fillId="0" borderId="14" xfId="0" applyFont="1" applyBorder="1" applyAlignment="1">
      <alignment vertical="top"/>
    </xf>
    <xf numFmtId="0" fontId="10" fillId="0" borderId="0" xfId="0" quotePrefix="1" applyFont="1"/>
    <xf numFmtId="0" fontId="5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0" borderId="11" xfId="0" applyFont="1" applyBorder="1"/>
    <xf numFmtId="0" fontId="2" fillId="0" borderId="33" xfId="0" applyFont="1" applyBorder="1"/>
    <xf numFmtId="0" fontId="7" fillId="0" borderId="33" xfId="0" applyFont="1" applyBorder="1"/>
    <xf numFmtId="0" fontId="2" fillId="0" borderId="16" xfId="0" applyFont="1" applyBorder="1"/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27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21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/>
      <protection locked="0"/>
    </xf>
    <xf numFmtId="0" fontId="18" fillId="0" borderId="23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26" fillId="5" borderId="2" xfId="0" applyFont="1" applyFill="1" applyBorder="1" applyAlignment="1" applyProtection="1">
      <alignment horizontal="center" vertical="center"/>
      <protection locked="0"/>
    </xf>
    <xf numFmtId="0" fontId="26" fillId="5" borderId="27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 horizontal="center"/>
      <protection locked="0"/>
    </xf>
    <xf numFmtId="0" fontId="36" fillId="0" borderId="20" xfId="0" applyFont="1" applyBorder="1" applyAlignment="1" applyProtection="1">
      <alignment horizontal="center"/>
      <protection locked="0"/>
    </xf>
    <xf numFmtId="0" fontId="36" fillId="0" borderId="21" xfId="0" applyFont="1" applyBorder="1" applyAlignment="1" applyProtection="1">
      <alignment horizontal="center"/>
      <protection locked="0"/>
    </xf>
    <xf numFmtId="0" fontId="36" fillId="0" borderId="22" xfId="0" applyFont="1" applyBorder="1" applyAlignment="1" applyProtection="1">
      <alignment horizontal="center"/>
      <protection locked="0"/>
    </xf>
    <xf numFmtId="0" fontId="36" fillId="0" borderId="23" xfId="0" applyFont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5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Medium9"/>
  <colors>
    <mruColors>
      <color rgb="FF000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0</xdr:row>
          <xdr:rowOff>0</xdr:rowOff>
        </xdr:from>
        <xdr:to>
          <xdr:col>3</xdr:col>
          <xdr:colOff>1419225</xdr:colOff>
          <xdr:row>0</xdr:row>
          <xdr:rowOff>904875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1069975</xdr:colOff>
      <xdr:row>1</xdr:row>
      <xdr:rowOff>98026</xdr:rowOff>
    </xdr:to>
    <xdr:pic>
      <xdr:nvPicPr>
        <xdr:cNvPr id="3" name="Picture 5" descr="http://www.navtech.aero/uploaded/tiny_mce/Image/Newsletter/Volume%203%20Issue%203%20and%204/ICA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9525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0</xdr:row>
          <xdr:rowOff>0</xdr:rowOff>
        </xdr:from>
        <xdr:to>
          <xdr:col>3</xdr:col>
          <xdr:colOff>1409700</xdr:colOff>
          <xdr:row>0</xdr:row>
          <xdr:rowOff>904875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1</xdr:row>
      <xdr:rowOff>98026</xdr:rowOff>
    </xdr:to>
    <xdr:pic>
      <xdr:nvPicPr>
        <xdr:cNvPr id="3" name="Picture 5" descr="http://www.navtech.aero/uploaded/tiny_mce/Image/Newsletter/Volume%203%20Issue%203%20and%204/ICA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0</xdr:row>
          <xdr:rowOff>0</xdr:rowOff>
        </xdr:from>
        <xdr:to>
          <xdr:col>3</xdr:col>
          <xdr:colOff>1409700</xdr:colOff>
          <xdr:row>0</xdr:row>
          <xdr:rowOff>904875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1066800</xdr:colOff>
      <xdr:row>1</xdr:row>
      <xdr:rowOff>98026</xdr:rowOff>
    </xdr:to>
    <xdr:pic>
      <xdr:nvPicPr>
        <xdr:cNvPr id="4" name="Picture 5" descr="http://www.navtech.aero/uploaded/tiny_mce/Image/Newsletter/Volume%203%20Issue%203%20and%204/ICAO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57150</xdr:rowOff>
        </xdr:from>
        <xdr:to>
          <xdr:col>3</xdr:col>
          <xdr:colOff>114300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9525</xdr:rowOff>
        </xdr:from>
        <xdr:to>
          <xdr:col>3</xdr:col>
          <xdr:colOff>57150</xdr:colOff>
          <xdr:row>1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5"/>
  <sheetViews>
    <sheetView showGridLines="0" zoomScaleNormal="100" workbookViewId="0">
      <selection activeCell="F20" sqref="F20"/>
    </sheetView>
  </sheetViews>
  <sheetFormatPr defaultRowHeight="12.75"/>
  <cols>
    <col min="1" max="1" width="3.140625" style="1" customWidth="1"/>
    <col min="2" max="2" width="112.140625" style="1" customWidth="1"/>
    <col min="3" max="4" width="21.42578125" style="1" customWidth="1"/>
    <col min="5" max="5" width="10.85546875" style="1" customWidth="1"/>
    <col min="6" max="7" width="42.140625" style="1" bestFit="1" customWidth="1"/>
    <col min="8" max="253" width="9.140625" style="1"/>
    <col min="254" max="254" width="3.140625" style="1" customWidth="1"/>
    <col min="255" max="255" width="10.28515625" style="1" customWidth="1"/>
    <col min="256" max="256" width="4.7109375" style="1" customWidth="1"/>
    <col min="257" max="257" width="15.42578125" style="1" customWidth="1"/>
    <col min="258" max="258" width="19.7109375" style="1" customWidth="1"/>
    <col min="259" max="260" width="22.7109375" style="1" customWidth="1"/>
    <col min="261" max="262" width="12.7109375" style="1" customWidth="1"/>
    <col min="263" max="509" width="9.140625" style="1"/>
    <col min="510" max="510" width="3.140625" style="1" customWidth="1"/>
    <col min="511" max="511" width="10.28515625" style="1" customWidth="1"/>
    <col min="512" max="512" width="4.7109375" style="1" customWidth="1"/>
    <col min="513" max="513" width="15.42578125" style="1" customWidth="1"/>
    <col min="514" max="514" width="19.7109375" style="1" customWidth="1"/>
    <col min="515" max="516" width="22.7109375" style="1" customWidth="1"/>
    <col min="517" max="518" width="12.7109375" style="1" customWidth="1"/>
    <col min="519" max="765" width="9.140625" style="1"/>
    <col min="766" max="766" width="3.140625" style="1" customWidth="1"/>
    <col min="767" max="767" width="10.28515625" style="1" customWidth="1"/>
    <col min="768" max="768" width="4.7109375" style="1" customWidth="1"/>
    <col min="769" max="769" width="15.42578125" style="1" customWidth="1"/>
    <col min="770" max="770" width="19.7109375" style="1" customWidth="1"/>
    <col min="771" max="772" width="22.7109375" style="1" customWidth="1"/>
    <col min="773" max="774" width="12.7109375" style="1" customWidth="1"/>
    <col min="775" max="1021" width="9.140625" style="1"/>
    <col min="1022" max="1022" width="3.140625" style="1" customWidth="1"/>
    <col min="1023" max="1023" width="10.28515625" style="1" customWidth="1"/>
    <col min="1024" max="1024" width="4.7109375" style="1" customWidth="1"/>
    <col min="1025" max="1025" width="15.42578125" style="1" customWidth="1"/>
    <col min="1026" max="1026" width="19.7109375" style="1" customWidth="1"/>
    <col min="1027" max="1028" width="22.7109375" style="1" customWidth="1"/>
    <col min="1029" max="1030" width="12.7109375" style="1" customWidth="1"/>
    <col min="1031" max="1277" width="9.140625" style="1"/>
    <col min="1278" max="1278" width="3.140625" style="1" customWidth="1"/>
    <col min="1279" max="1279" width="10.28515625" style="1" customWidth="1"/>
    <col min="1280" max="1280" width="4.7109375" style="1" customWidth="1"/>
    <col min="1281" max="1281" width="15.42578125" style="1" customWidth="1"/>
    <col min="1282" max="1282" width="19.7109375" style="1" customWidth="1"/>
    <col min="1283" max="1284" width="22.7109375" style="1" customWidth="1"/>
    <col min="1285" max="1286" width="12.7109375" style="1" customWidth="1"/>
    <col min="1287" max="1533" width="9.140625" style="1"/>
    <col min="1534" max="1534" width="3.140625" style="1" customWidth="1"/>
    <col min="1535" max="1535" width="10.28515625" style="1" customWidth="1"/>
    <col min="1536" max="1536" width="4.7109375" style="1" customWidth="1"/>
    <col min="1537" max="1537" width="15.42578125" style="1" customWidth="1"/>
    <col min="1538" max="1538" width="19.7109375" style="1" customWidth="1"/>
    <col min="1539" max="1540" width="22.7109375" style="1" customWidth="1"/>
    <col min="1541" max="1542" width="12.7109375" style="1" customWidth="1"/>
    <col min="1543" max="1789" width="9.140625" style="1"/>
    <col min="1790" max="1790" width="3.140625" style="1" customWidth="1"/>
    <col min="1791" max="1791" width="10.28515625" style="1" customWidth="1"/>
    <col min="1792" max="1792" width="4.7109375" style="1" customWidth="1"/>
    <col min="1793" max="1793" width="15.42578125" style="1" customWidth="1"/>
    <col min="1794" max="1794" width="19.7109375" style="1" customWidth="1"/>
    <col min="1795" max="1796" width="22.7109375" style="1" customWidth="1"/>
    <col min="1797" max="1798" width="12.7109375" style="1" customWidth="1"/>
    <col min="1799" max="2045" width="9.140625" style="1"/>
    <col min="2046" max="2046" width="3.140625" style="1" customWidth="1"/>
    <col min="2047" max="2047" width="10.28515625" style="1" customWidth="1"/>
    <col min="2048" max="2048" width="4.7109375" style="1" customWidth="1"/>
    <col min="2049" max="2049" width="15.42578125" style="1" customWidth="1"/>
    <col min="2050" max="2050" width="19.7109375" style="1" customWidth="1"/>
    <col min="2051" max="2052" width="22.7109375" style="1" customWidth="1"/>
    <col min="2053" max="2054" width="12.7109375" style="1" customWidth="1"/>
    <col min="2055" max="2301" width="9.140625" style="1"/>
    <col min="2302" max="2302" width="3.140625" style="1" customWidth="1"/>
    <col min="2303" max="2303" width="10.28515625" style="1" customWidth="1"/>
    <col min="2304" max="2304" width="4.7109375" style="1" customWidth="1"/>
    <col min="2305" max="2305" width="15.42578125" style="1" customWidth="1"/>
    <col min="2306" max="2306" width="19.7109375" style="1" customWidth="1"/>
    <col min="2307" max="2308" width="22.7109375" style="1" customWidth="1"/>
    <col min="2309" max="2310" width="12.7109375" style="1" customWidth="1"/>
    <col min="2311" max="2557" width="9.140625" style="1"/>
    <col min="2558" max="2558" width="3.140625" style="1" customWidth="1"/>
    <col min="2559" max="2559" width="10.28515625" style="1" customWidth="1"/>
    <col min="2560" max="2560" width="4.7109375" style="1" customWidth="1"/>
    <col min="2561" max="2561" width="15.42578125" style="1" customWidth="1"/>
    <col min="2562" max="2562" width="19.7109375" style="1" customWidth="1"/>
    <col min="2563" max="2564" width="22.7109375" style="1" customWidth="1"/>
    <col min="2565" max="2566" width="12.7109375" style="1" customWidth="1"/>
    <col min="2567" max="2813" width="9.140625" style="1"/>
    <col min="2814" max="2814" width="3.140625" style="1" customWidth="1"/>
    <col min="2815" max="2815" width="10.28515625" style="1" customWidth="1"/>
    <col min="2816" max="2816" width="4.7109375" style="1" customWidth="1"/>
    <col min="2817" max="2817" width="15.42578125" style="1" customWidth="1"/>
    <col min="2818" max="2818" width="19.7109375" style="1" customWidth="1"/>
    <col min="2819" max="2820" width="22.7109375" style="1" customWidth="1"/>
    <col min="2821" max="2822" width="12.7109375" style="1" customWidth="1"/>
    <col min="2823" max="3069" width="9.140625" style="1"/>
    <col min="3070" max="3070" width="3.140625" style="1" customWidth="1"/>
    <col min="3071" max="3071" width="10.28515625" style="1" customWidth="1"/>
    <col min="3072" max="3072" width="4.7109375" style="1" customWidth="1"/>
    <col min="3073" max="3073" width="15.42578125" style="1" customWidth="1"/>
    <col min="3074" max="3074" width="19.7109375" style="1" customWidth="1"/>
    <col min="3075" max="3076" width="22.7109375" style="1" customWidth="1"/>
    <col min="3077" max="3078" width="12.7109375" style="1" customWidth="1"/>
    <col min="3079" max="3325" width="9.140625" style="1"/>
    <col min="3326" max="3326" width="3.140625" style="1" customWidth="1"/>
    <col min="3327" max="3327" width="10.28515625" style="1" customWidth="1"/>
    <col min="3328" max="3328" width="4.7109375" style="1" customWidth="1"/>
    <col min="3329" max="3329" width="15.42578125" style="1" customWidth="1"/>
    <col min="3330" max="3330" width="19.7109375" style="1" customWidth="1"/>
    <col min="3331" max="3332" width="22.7109375" style="1" customWidth="1"/>
    <col min="3333" max="3334" width="12.7109375" style="1" customWidth="1"/>
    <col min="3335" max="3581" width="9.140625" style="1"/>
    <col min="3582" max="3582" width="3.140625" style="1" customWidth="1"/>
    <col min="3583" max="3583" width="10.28515625" style="1" customWidth="1"/>
    <col min="3584" max="3584" width="4.7109375" style="1" customWidth="1"/>
    <col min="3585" max="3585" width="15.42578125" style="1" customWidth="1"/>
    <col min="3586" max="3586" width="19.7109375" style="1" customWidth="1"/>
    <col min="3587" max="3588" width="22.7109375" style="1" customWidth="1"/>
    <col min="3589" max="3590" width="12.7109375" style="1" customWidth="1"/>
    <col min="3591" max="3837" width="9.140625" style="1"/>
    <col min="3838" max="3838" width="3.140625" style="1" customWidth="1"/>
    <col min="3839" max="3839" width="10.28515625" style="1" customWidth="1"/>
    <col min="3840" max="3840" width="4.7109375" style="1" customWidth="1"/>
    <col min="3841" max="3841" width="15.42578125" style="1" customWidth="1"/>
    <col min="3842" max="3842" width="19.7109375" style="1" customWidth="1"/>
    <col min="3843" max="3844" width="22.7109375" style="1" customWidth="1"/>
    <col min="3845" max="3846" width="12.7109375" style="1" customWidth="1"/>
    <col min="3847" max="4093" width="9.140625" style="1"/>
    <col min="4094" max="4094" width="3.140625" style="1" customWidth="1"/>
    <col min="4095" max="4095" width="10.28515625" style="1" customWidth="1"/>
    <col min="4096" max="4096" width="4.7109375" style="1" customWidth="1"/>
    <col min="4097" max="4097" width="15.42578125" style="1" customWidth="1"/>
    <col min="4098" max="4098" width="19.7109375" style="1" customWidth="1"/>
    <col min="4099" max="4100" width="22.7109375" style="1" customWidth="1"/>
    <col min="4101" max="4102" width="12.7109375" style="1" customWidth="1"/>
    <col min="4103" max="4349" width="9.140625" style="1"/>
    <col min="4350" max="4350" width="3.140625" style="1" customWidth="1"/>
    <col min="4351" max="4351" width="10.28515625" style="1" customWidth="1"/>
    <col min="4352" max="4352" width="4.7109375" style="1" customWidth="1"/>
    <col min="4353" max="4353" width="15.42578125" style="1" customWidth="1"/>
    <col min="4354" max="4354" width="19.7109375" style="1" customWidth="1"/>
    <col min="4355" max="4356" width="22.7109375" style="1" customWidth="1"/>
    <col min="4357" max="4358" width="12.7109375" style="1" customWidth="1"/>
    <col min="4359" max="4605" width="9.140625" style="1"/>
    <col min="4606" max="4606" width="3.140625" style="1" customWidth="1"/>
    <col min="4607" max="4607" width="10.28515625" style="1" customWidth="1"/>
    <col min="4608" max="4608" width="4.7109375" style="1" customWidth="1"/>
    <col min="4609" max="4609" width="15.42578125" style="1" customWidth="1"/>
    <col min="4610" max="4610" width="19.7109375" style="1" customWidth="1"/>
    <col min="4611" max="4612" width="22.7109375" style="1" customWidth="1"/>
    <col min="4613" max="4614" width="12.7109375" style="1" customWidth="1"/>
    <col min="4615" max="4861" width="9.140625" style="1"/>
    <col min="4862" max="4862" width="3.140625" style="1" customWidth="1"/>
    <col min="4863" max="4863" width="10.28515625" style="1" customWidth="1"/>
    <col min="4864" max="4864" width="4.7109375" style="1" customWidth="1"/>
    <col min="4865" max="4865" width="15.42578125" style="1" customWidth="1"/>
    <col min="4866" max="4866" width="19.7109375" style="1" customWidth="1"/>
    <col min="4867" max="4868" width="22.7109375" style="1" customWidth="1"/>
    <col min="4869" max="4870" width="12.7109375" style="1" customWidth="1"/>
    <col min="4871" max="5117" width="9.140625" style="1"/>
    <col min="5118" max="5118" width="3.140625" style="1" customWidth="1"/>
    <col min="5119" max="5119" width="10.28515625" style="1" customWidth="1"/>
    <col min="5120" max="5120" width="4.7109375" style="1" customWidth="1"/>
    <col min="5121" max="5121" width="15.42578125" style="1" customWidth="1"/>
    <col min="5122" max="5122" width="19.7109375" style="1" customWidth="1"/>
    <col min="5123" max="5124" width="22.7109375" style="1" customWidth="1"/>
    <col min="5125" max="5126" width="12.7109375" style="1" customWidth="1"/>
    <col min="5127" max="5373" width="9.140625" style="1"/>
    <col min="5374" max="5374" width="3.140625" style="1" customWidth="1"/>
    <col min="5375" max="5375" width="10.28515625" style="1" customWidth="1"/>
    <col min="5376" max="5376" width="4.7109375" style="1" customWidth="1"/>
    <col min="5377" max="5377" width="15.42578125" style="1" customWidth="1"/>
    <col min="5378" max="5378" width="19.7109375" style="1" customWidth="1"/>
    <col min="5379" max="5380" width="22.7109375" style="1" customWidth="1"/>
    <col min="5381" max="5382" width="12.7109375" style="1" customWidth="1"/>
    <col min="5383" max="5629" width="9.140625" style="1"/>
    <col min="5630" max="5630" width="3.140625" style="1" customWidth="1"/>
    <col min="5631" max="5631" width="10.28515625" style="1" customWidth="1"/>
    <col min="5632" max="5632" width="4.7109375" style="1" customWidth="1"/>
    <col min="5633" max="5633" width="15.42578125" style="1" customWidth="1"/>
    <col min="5634" max="5634" width="19.7109375" style="1" customWidth="1"/>
    <col min="5635" max="5636" width="22.7109375" style="1" customWidth="1"/>
    <col min="5637" max="5638" width="12.7109375" style="1" customWidth="1"/>
    <col min="5639" max="5885" width="9.140625" style="1"/>
    <col min="5886" max="5886" width="3.140625" style="1" customWidth="1"/>
    <col min="5887" max="5887" width="10.28515625" style="1" customWidth="1"/>
    <col min="5888" max="5888" width="4.7109375" style="1" customWidth="1"/>
    <col min="5889" max="5889" width="15.42578125" style="1" customWidth="1"/>
    <col min="5890" max="5890" width="19.7109375" style="1" customWidth="1"/>
    <col min="5891" max="5892" width="22.7109375" style="1" customWidth="1"/>
    <col min="5893" max="5894" width="12.7109375" style="1" customWidth="1"/>
    <col min="5895" max="6141" width="9.140625" style="1"/>
    <col min="6142" max="6142" width="3.140625" style="1" customWidth="1"/>
    <col min="6143" max="6143" width="10.28515625" style="1" customWidth="1"/>
    <col min="6144" max="6144" width="4.7109375" style="1" customWidth="1"/>
    <col min="6145" max="6145" width="15.42578125" style="1" customWidth="1"/>
    <col min="6146" max="6146" width="19.7109375" style="1" customWidth="1"/>
    <col min="6147" max="6148" width="22.7109375" style="1" customWidth="1"/>
    <col min="6149" max="6150" width="12.7109375" style="1" customWidth="1"/>
    <col min="6151" max="6397" width="9.140625" style="1"/>
    <col min="6398" max="6398" width="3.140625" style="1" customWidth="1"/>
    <col min="6399" max="6399" width="10.28515625" style="1" customWidth="1"/>
    <col min="6400" max="6400" width="4.7109375" style="1" customWidth="1"/>
    <col min="6401" max="6401" width="15.42578125" style="1" customWidth="1"/>
    <col min="6402" max="6402" width="19.7109375" style="1" customWidth="1"/>
    <col min="6403" max="6404" width="22.7109375" style="1" customWidth="1"/>
    <col min="6405" max="6406" width="12.7109375" style="1" customWidth="1"/>
    <col min="6407" max="6653" width="9.140625" style="1"/>
    <col min="6654" max="6654" width="3.140625" style="1" customWidth="1"/>
    <col min="6655" max="6655" width="10.28515625" style="1" customWidth="1"/>
    <col min="6656" max="6656" width="4.7109375" style="1" customWidth="1"/>
    <col min="6657" max="6657" width="15.42578125" style="1" customWidth="1"/>
    <col min="6658" max="6658" width="19.7109375" style="1" customWidth="1"/>
    <col min="6659" max="6660" width="22.7109375" style="1" customWidth="1"/>
    <col min="6661" max="6662" width="12.7109375" style="1" customWidth="1"/>
    <col min="6663" max="6909" width="9.140625" style="1"/>
    <col min="6910" max="6910" width="3.140625" style="1" customWidth="1"/>
    <col min="6911" max="6911" width="10.28515625" style="1" customWidth="1"/>
    <col min="6912" max="6912" width="4.7109375" style="1" customWidth="1"/>
    <col min="6913" max="6913" width="15.42578125" style="1" customWidth="1"/>
    <col min="6914" max="6914" width="19.7109375" style="1" customWidth="1"/>
    <col min="6915" max="6916" width="22.7109375" style="1" customWidth="1"/>
    <col min="6917" max="6918" width="12.7109375" style="1" customWidth="1"/>
    <col min="6919" max="7165" width="9.140625" style="1"/>
    <col min="7166" max="7166" width="3.140625" style="1" customWidth="1"/>
    <col min="7167" max="7167" width="10.28515625" style="1" customWidth="1"/>
    <col min="7168" max="7168" width="4.7109375" style="1" customWidth="1"/>
    <col min="7169" max="7169" width="15.42578125" style="1" customWidth="1"/>
    <col min="7170" max="7170" width="19.7109375" style="1" customWidth="1"/>
    <col min="7171" max="7172" width="22.7109375" style="1" customWidth="1"/>
    <col min="7173" max="7174" width="12.7109375" style="1" customWidth="1"/>
    <col min="7175" max="7421" width="9.140625" style="1"/>
    <col min="7422" max="7422" width="3.140625" style="1" customWidth="1"/>
    <col min="7423" max="7423" width="10.28515625" style="1" customWidth="1"/>
    <col min="7424" max="7424" width="4.7109375" style="1" customWidth="1"/>
    <col min="7425" max="7425" width="15.42578125" style="1" customWidth="1"/>
    <col min="7426" max="7426" width="19.7109375" style="1" customWidth="1"/>
    <col min="7427" max="7428" width="22.7109375" style="1" customWidth="1"/>
    <col min="7429" max="7430" width="12.7109375" style="1" customWidth="1"/>
    <col min="7431" max="7677" width="9.140625" style="1"/>
    <col min="7678" max="7678" width="3.140625" style="1" customWidth="1"/>
    <col min="7679" max="7679" width="10.28515625" style="1" customWidth="1"/>
    <col min="7680" max="7680" width="4.7109375" style="1" customWidth="1"/>
    <col min="7681" max="7681" width="15.42578125" style="1" customWidth="1"/>
    <col min="7682" max="7682" width="19.7109375" style="1" customWidth="1"/>
    <col min="7683" max="7684" width="22.7109375" style="1" customWidth="1"/>
    <col min="7685" max="7686" width="12.7109375" style="1" customWidth="1"/>
    <col min="7687" max="7933" width="9.140625" style="1"/>
    <col min="7934" max="7934" width="3.140625" style="1" customWidth="1"/>
    <col min="7935" max="7935" width="10.28515625" style="1" customWidth="1"/>
    <col min="7936" max="7936" width="4.7109375" style="1" customWidth="1"/>
    <col min="7937" max="7937" width="15.42578125" style="1" customWidth="1"/>
    <col min="7938" max="7938" width="19.7109375" style="1" customWidth="1"/>
    <col min="7939" max="7940" width="22.7109375" style="1" customWidth="1"/>
    <col min="7941" max="7942" width="12.7109375" style="1" customWidth="1"/>
    <col min="7943" max="8189" width="9.140625" style="1"/>
    <col min="8190" max="8190" width="3.140625" style="1" customWidth="1"/>
    <col min="8191" max="8191" width="10.28515625" style="1" customWidth="1"/>
    <col min="8192" max="8192" width="4.7109375" style="1" customWidth="1"/>
    <col min="8193" max="8193" width="15.42578125" style="1" customWidth="1"/>
    <col min="8194" max="8194" width="19.7109375" style="1" customWidth="1"/>
    <col min="8195" max="8196" width="22.7109375" style="1" customWidth="1"/>
    <col min="8197" max="8198" width="12.7109375" style="1" customWidth="1"/>
    <col min="8199" max="8445" width="9.140625" style="1"/>
    <col min="8446" max="8446" width="3.140625" style="1" customWidth="1"/>
    <col min="8447" max="8447" width="10.28515625" style="1" customWidth="1"/>
    <col min="8448" max="8448" width="4.7109375" style="1" customWidth="1"/>
    <col min="8449" max="8449" width="15.42578125" style="1" customWidth="1"/>
    <col min="8450" max="8450" width="19.7109375" style="1" customWidth="1"/>
    <col min="8451" max="8452" width="22.7109375" style="1" customWidth="1"/>
    <col min="8453" max="8454" width="12.7109375" style="1" customWidth="1"/>
    <col min="8455" max="8701" width="9.140625" style="1"/>
    <col min="8702" max="8702" width="3.140625" style="1" customWidth="1"/>
    <col min="8703" max="8703" width="10.28515625" style="1" customWidth="1"/>
    <col min="8704" max="8704" width="4.7109375" style="1" customWidth="1"/>
    <col min="8705" max="8705" width="15.42578125" style="1" customWidth="1"/>
    <col min="8706" max="8706" width="19.7109375" style="1" customWidth="1"/>
    <col min="8707" max="8708" width="22.7109375" style="1" customWidth="1"/>
    <col min="8709" max="8710" width="12.7109375" style="1" customWidth="1"/>
    <col min="8711" max="8957" width="9.140625" style="1"/>
    <col min="8958" max="8958" width="3.140625" style="1" customWidth="1"/>
    <col min="8959" max="8959" width="10.28515625" style="1" customWidth="1"/>
    <col min="8960" max="8960" width="4.7109375" style="1" customWidth="1"/>
    <col min="8961" max="8961" width="15.42578125" style="1" customWidth="1"/>
    <col min="8962" max="8962" width="19.7109375" style="1" customWidth="1"/>
    <col min="8963" max="8964" width="22.7109375" style="1" customWidth="1"/>
    <col min="8965" max="8966" width="12.7109375" style="1" customWidth="1"/>
    <col min="8967" max="9213" width="9.140625" style="1"/>
    <col min="9214" max="9214" width="3.140625" style="1" customWidth="1"/>
    <col min="9215" max="9215" width="10.28515625" style="1" customWidth="1"/>
    <col min="9216" max="9216" width="4.7109375" style="1" customWidth="1"/>
    <col min="9217" max="9217" width="15.42578125" style="1" customWidth="1"/>
    <col min="9218" max="9218" width="19.7109375" style="1" customWidth="1"/>
    <col min="9219" max="9220" width="22.7109375" style="1" customWidth="1"/>
    <col min="9221" max="9222" width="12.7109375" style="1" customWidth="1"/>
    <col min="9223" max="9469" width="9.140625" style="1"/>
    <col min="9470" max="9470" width="3.140625" style="1" customWidth="1"/>
    <col min="9471" max="9471" width="10.28515625" style="1" customWidth="1"/>
    <col min="9472" max="9472" width="4.7109375" style="1" customWidth="1"/>
    <col min="9473" max="9473" width="15.42578125" style="1" customWidth="1"/>
    <col min="9474" max="9474" width="19.7109375" style="1" customWidth="1"/>
    <col min="9475" max="9476" width="22.7109375" style="1" customWidth="1"/>
    <col min="9477" max="9478" width="12.7109375" style="1" customWidth="1"/>
    <col min="9479" max="9725" width="9.140625" style="1"/>
    <col min="9726" max="9726" width="3.140625" style="1" customWidth="1"/>
    <col min="9727" max="9727" width="10.28515625" style="1" customWidth="1"/>
    <col min="9728" max="9728" width="4.7109375" style="1" customWidth="1"/>
    <col min="9729" max="9729" width="15.42578125" style="1" customWidth="1"/>
    <col min="9730" max="9730" width="19.7109375" style="1" customWidth="1"/>
    <col min="9731" max="9732" width="22.7109375" style="1" customWidth="1"/>
    <col min="9733" max="9734" width="12.7109375" style="1" customWidth="1"/>
    <col min="9735" max="9981" width="9.140625" style="1"/>
    <col min="9982" max="9982" width="3.140625" style="1" customWidth="1"/>
    <col min="9983" max="9983" width="10.28515625" style="1" customWidth="1"/>
    <col min="9984" max="9984" width="4.7109375" style="1" customWidth="1"/>
    <col min="9985" max="9985" width="15.42578125" style="1" customWidth="1"/>
    <col min="9986" max="9986" width="19.7109375" style="1" customWidth="1"/>
    <col min="9987" max="9988" width="22.7109375" style="1" customWidth="1"/>
    <col min="9989" max="9990" width="12.7109375" style="1" customWidth="1"/>
    <col min="9991" max="10237" width="9.140625" style="1"/>
    <col min="10238" max="10238" width="3.140625" style="1" customWidth="1"/>
    <col min="10239" max="10239" width="10.28515625" style="1" customWidth="1"/>
    <col min="10240" max="10240" width="4.7109375" style="1" customWidth="1"/>
    <col min="10241" max="10241" width="15.42578125" style="1" customWidth="1"/>
    <col min="10242" max="10242" width="19.7109375" style="1" customWidth="1"/>
    <col min="10243" max="10244" width="22.7109375" style="1" customWidth="1"/>
    <col min="10245" max="10246" width="12.7109375" style="1" customWidth="1"/>
    <col min="10247" max="10493" width="9.140625" style="1"/>
    <col min="10494" max="10494" width="3.140625" style="1" customWidth="1"/>
    <col min="10495" max="10495" width="10.28515625" style="1" customWidth="1"/>
    <col min="10496" max="10496" width="4.7109375" style="1" customWidth="1"/>
    <col min="10497" max="10497" width="15.42578125" style="1" customWidth="1"/>
    <col min="10498" max="10498" width="19.7109375" style="1" customWidth="1"/>
    <col min="10499" max="10500" width="22.7109375" style="1" customWidth="1"/>
    <col min="10501" max="10502" width="12.7109375" style="1" customWidth="1"/>
    <col min="10503" max="10749" width="9.140625" style="1"/>
    <col min="10750" max="10750" width="3.140625" style="1" customWidth="1"/>
    <col min="10751" max="10751" width="10.28515625" style="1" customWidth="1"/>
    <col min="10752" max="10752" width="4.7109375" style="1" customWidth="1"/>
    <col min="10753" max="10753" width="15.42578125" style="1" customWidth="1"/>
    <col min="10754" max="10754" width="19.7109375" style="1" customWidth="1"/>
    <col min="10755" max="10756" width="22.7109375" style="1" customWidth="1"/>
    <col min="10757" max="10758" width="12.7109375" style="1" customWidth="1"/>
    <col min="10759" max="11005" width="9.140625" style="1"/>
    <col min="11006" max="11006" width="3.140625" style="1" customWidth="1"/>
    <col min="11007" max="11007" width="10.28515625" style="1" customWidth="1"/>
    <col min="11008" max="11008" width="4.7109375" style="1" customWidth="1"/>
    <col min="11009" max="11009" width="15.42578125" style="1" customWidth="1"/>
    <col min="11010" max="11010" width="19.7109375" style="1" customWidth="1"/>
    <col min="11011" max="11012" width="22.7109375" style="1" customWidth="1"/>
    <col min="11013" max="11014" width="12.7109375" style="1" customWidth="1"/>
    <col min="11015" max="11261" width="9.140625" style="1"/>
    <col min="11262" max="11262" width="3.140625" style="1" customWidth="1"/>
    <col min="11263" max="11263" width="10.28515625" style="1" customWidth="1"/>
    <col min="11264" max="11264" width="4.7109375" style="1" customWidth="1"/>
    <col min="11265" max="11265" width="15.42578125" style="1" customWidth="1"/>
    <col min="11266" max="11266" width="19.7109375" style="1" customWidth="1"/>
    <col min="11267" max="11268" width="22.7109375" style="1" customWidth="1"/>
    <col min="11269" max="11270" width="12.7109375" style="1" customWidth="1"/>
    <col min="11271" max="11517" width="9.140625" style="1"/>
    <col min="11518" max="11518" width="3.140625" style="1" customWidth="1"/>
    <col min="11519" max="11519" width="10.28515625" style="1" customWidth="1"/>
    <col min="11520" max="11520" width="4.7109375" style="1" customWidth="1"/>
    <col min="11521" max="11521" width="15.42578125" style="1" customWidth="1"/>
    <col min="11522" max="11522" width="19.7109375" style="1" customWidth="1"/>
    <col min="11523" max="11524" width="22.7109375" style="1" customWidth="1"/>
    <col min="11525" max="11526" width="12.7109375" style="1" customWidth="1"/>
    <col min="11527" max="11773" width="9.140625" style="1"/>
    <col min="11774" max="11774" width="3.140625" style="1" customWidth="1"/>
    <col min="11775" max="11775" width="10.28515625" style="1" customWidth="1"/>
    <col min="11776" max="11776" width="4.7109375" style="1" customWidth="1"/>
    <col min="11777" max="11777" width="15.42578125" style="1" customWidth="1"/>
    <col min="11778" max="11778" width="19.7109375" style="1" customWidth="1"/>
    <col min="11779" max="11780" width="22.7109375" style="1" customWidth="1"/>
    <col min="11781" max="11782" width="12.7109375" style="1" customWidth="1"/>
    <col min="11783" max="12029" width="9.140625" style="1"/>
    <col min="12030" max="12030" width="3.140625" style="1" customWidth="1"/>
    <col min="12031" max="12031" width="10.28515625" style="1" customWidth="1"/>
    <col min="12032" max="12032" width="4.7109375" style="1" customWidth="1"/>
    <col min="12033" max="12033" width="15.42578125" style="1" customWidth="1"/>
    <col min="12034" max="12034" width="19.7109375" style="1" customWidth="1"/>
    <col min="12035" max="12036" width="22.7109375" style="1" customWidth="1"/>
    <col min="12037" max="12038" width="12.7109375" style="1" customWidth="1"/>
    <col min="12039" max="12285" width="9.140625" style="1"/>
    <col min="12286" max="12286" width="3.140625" style="1" customWidth="1"/>
    <col min="12287" max="12287" width="10.28515625" style="1" customWidth="1"/>
    <col min="12288" max="12288" width="4.7109375" style="1" customWidth="1"/>
    <col min="12289" max="12289" width="15.42578125" style="1" customWidth="1"/>
    <col min="12290" max="12290" width="19.7109375" style="1" customWidth="1"/>
    <col min="12291" max="12292" width="22.7109375" style="1" customWidth="1"/>
    <col min="12293" max="12294" width="12.7109375" style="1" customWidth="1"/>
    <col min="12295" max="12541" width="9.140625" style="1"/>
    <col min="12542" max="12542" width="3.140625" style="1" customWidth="1"/>
    <col min="12543" max="12543" width="10.28515625" style="1" customWidth="1"/>
    <col min="12544" max="12544" width="4.7109375" style="1" customWidth="1"/>
    <col min="12545" max="12545" width="15.42578125" style="1" customWidth="1"/>
    <col min="12546" max="12546" width="19.7109375" style="1" customWidth="1"/>
    <col min="12547" max="12548" width="22.7109375" style="1" customWidth="1"/>
    <col min="12549" max="12550" width="12.7109375" style="1" customWidth="1"/>
    <col min="12551" max="12797" width="9.140625" style="1"/>
    <col min="12798" max="12798" width="3.140625" style="1" customWidth="1"/>
    <col min="12799" max="12799" width="10.28515625" style="1" customWidth="1"/>
    <col min="12800" max="12800" width="4.7109375" style="1" customWidth="1"/>
    <col min="12801" max="12801" width="15.42578125" style="1" customWidth="1"/>
    <col min="12802" max="12802" width="19.7109375" style="1" customWidth="1"/>
    <col min="12803" max="12804" width="22.7109375" style="1" customWidth="1"/>
    <col min="12805" max="12806" width="12.7109375" style="1" customWidth="1"/>
    <col min="12807" max="13053" width="9.140625" style="1"/>
    <col min="13054" max="13054" width="3.140625" style="1" customWidth="1"/>
    <col min="13055" max="13055" width="10.28515625" style="1" customWidth="1"/>
    <col min="13056" max="13056" width="4.7109375" style="1" customWidth="1"/>
    <col min="13057" max="13057" width="15.42578125" style="1" customWidth="1"/>
    <col min="13058" max="13058" width="19.7109375" style="1" customWidth="1"/>
    <col min="13059" max="13060" width="22.7109375" style="1" customWidth="1"/>
    <col min="13061" max="13062" width="12.7109375" style="1" customWidth="1"/>
    <col min="13063" max="13309" width="9.140625" style="1"/>
    <col min="13310" max="13310" width="3.140625" style="1" customWidth="1"/>
    <col min="13311" max="13311" width="10.28515625" style="1" customWidth="1"/>
    <col min="13312" max="13312" width="4.7109375" style="1" customWidth="1"/>
    <col min="13313" max="13313" width="15.42578125" style="1" customWidth="1"/>
    <col min="13314" max="13314" width="19.7109375" style="1" customWidth="1"/>
    <col min="13315" max="13316" width="22.7109375" style="1" customWidth="1"/>
    <col min="13317" max="13318" width="12.7109375" style="1" customWidth="1"/>
    <col min="13319" max="13565" width="9.140625" style="1"/>
    <col min="13566" max="13566" width="3.140625" style="1" customWidth="1"/>
    <col min="13567" max="13567" width="10.28515625" style="1" customWidth="1"/>
    <col min="13568" max="13568" width="4.7109375" style="1" customWidth="1"/>
    <col min="13569" max="13569" width="15.42578125" style="1" customWidth="1"/>
    <col min="13570" max="13570" width="19.7109375" style="1" customWidth="1"/>
    <col min="13571" max="13572" width="22.7109375" style="1" customWidth="1"/>
    <col min="13573" max="13574" width="12.7109375" style="1" customWidth="1"/>
    <col min="13575" max="13821" width="9.140625" style="1"/>
    <col min="13822" max="13822" width="3.140625" style="1" customWidth="1"/>
    <col min="13823" max="13823" width="10.28515625" style="1" customWidth="1"/>
    <col min="13824" max="13824" width="4.7109375" style="1" customWidth="1"/>
    <col min="13825" max="13825" width="15.42578125" style="1" customWidth="1"/>
    <col min="13826" max="13826" width="19.7109375" style="1" customWidth="1"/>
    <col min="13827" max="13828" width="22.7109375" style="1" customWidth="1"/>
    <col min="13829" max="13830" width="12.7109375" style="1" customWidth="1"/>
    <col min="13831" max="14077" width="9.140625" style="1"/>
    <col min="14078" max="14078" width="3.140625" style="1" customWidth="1"/>
    <col min="14079" max="14079" width="10.28515625" style="1" customWidth="1"/>
    <col min="14080" max="14080" width="4.7109375" style="1" customWidth="1"/>
    <col min="14081" max="14081" width="15.42578125" style="1" customWidth="1"/>
    <col min="14082" max="14082" width="19.7109375" style="1" customWidth="1"/>
    <col min="14083" max="14084" width="22.7109375" style="1" customWidth="1"/>
    <col min="14085" max="14086" width="12.7109375" style="1" customWidth="1"/>
    <col min="14087" max="14333" width="9.140625" style="1"/>
    <col min="14334" max="14334" width="3.140625" style="1" customWidth="1"/>
    <col min="14335" max="14335" width="10.28515625" style="1" customWidth="1"/>
    <col min="14336" max="14336" width="4.7109375" style="1" customWidth="1"/>
    <col min="14337" max="14337" width="15.42578125" style="1" customWidth="1"/>
    <col min="14338" max="14338" width="19.7109375" style="1" customWidth="1"/>
    <col min="14339" max="14340" width="22.7109375" style="1" customWidth="1"/>
    <col min="14341" max="14342" width="12.7109375" style="1" customWidth="1"/>
    <col min="14343" max="14589" width="9.140625" style="1"/>
    <col min="14590" max="14590" width="3.140625" style="1" customWidth="1"/>
    <col min="14591" max="14591" width="10.28515625" style="1" customWidth="1"/>
    <col min="14592" max="14592" width="4.7109375" style="1" customWidth="1"/>
    <col min="14593" max="14593" width="15.42578125" style="1" customWidth="1"/>
    <col min="14594" max="14594" width="19.7109375" style="1" customWidth="1"/>
    <col min="14595" max="14596" width="22.7109375" style="1" customWidth="1"/>
    <col min="14597" max="14598" width="12.7109375" style="1" customWidth="1"/>
    <col min="14599" max="14845" width="9.140625" style="1"/>
    <col min="14846" max="14846" width="3.140625" style="1" customWidth="1"/>
    <col min="14847" max="14847" width="10.28515625" style="1" customWidth="1"/>
    <col min="14848" max="14848" width="4.7109375" style="1" customWidth="1"/>
    <col min="14849" max="14849" width="15.42578125" style="1" customWidth="1"/>
    <col min="14850" max="14850" width="19.7109375" style="1" customWidth="1"/>
    <col min="14851" max="14852" width="22.7109375" style="1" customWidth="1"/>
    <col min="14853" max="14854" width="12.7109375" style="1" customWidth="1"/>
    <col min="14855" max="15101" width="9.140625" style="1"/>
    <col min="15102" max="15102" width="3.140625" style="1" customWidth="1"/>
    <col min="15103" max="15103" width="10.28515625" style="1" customWidth="1"/>
    <col min="15104" max="15104" width="4.7109375" style="1" customWidth="1"/>
    <col min="15105" max="15105" width="15.42578125" style="1" customWidth="1"/>
    <col min="15106" max="15106" width="19.7109375" style="1" customWidth="1"/>
    <col min="15107" max="15108" width="22.7109375" style="1" customWidth="1"/>
    <col min="15109" max="15110" width="12.7109375" style="1" customWidth="1"/>
    <col min="15111" max="15357" width="9.140625" style="1"/>
    <col min="15358" max="15358" width="3.140625" style="1" customWidth="1"/>
    <col min="15359" max="15359" width="10.28515625" style="1" customWidth="1"/>
    <col min="15360" max="15360" width="4.7109375" style="1" customWidth="1"/>
    <col min="15361" max="15361" width="15.42578125" style="1" customWidth="1"/>
    <col min="15362" max="15362" width="19.7109375" style="1" customWidth="1"/>
    <col min="15363" max="15364" width="22.7109375" style="1" customWidth="1"/>
    <col min="15365" max="15366" width="12.7109375" style="1" customWidth="1"/>
    <col min="15367" max="15613" width="9.140625" style="1"/>
    <col min="15614" max="15614" width="3.140625" style="1" customWidth="1"/>
    <col min="15615" max="15615" width="10.28515625" style="1" customWidth="1"/>
    <col min="15616" max="15616" width="4.7109375" style="1" customWidth="1"/>
    <col min="15617" max="15617" width="15.42578125" style="1" customWidth="1"/>
    <col min="15618" max="15618" width="19.7109375" style="1" customWidth="1"/>
    <col min="15619" max="15620" width="22.7109375" style="1" customWidth="1"/>
    <col min="15621" max="15622" width="12.7109375" style="1" customWidth="1"/>
    <col min="15623" max="15869" width="9.140625" style="1"/>
    <col min="15870" max="15870" width="3.140625" style="1" customWidth="1"/>
    <col min="15871" max="15871" width="10.28515625" style="1" customWidth="1"/>
    <col min="15872" max="15872" width="4.7109375" style="1" customWidth="1"/>
    <col min="15873" max="15873" width="15.42578125" style="1" customWidth="1"/>
    <col min="15874" max="15874" width="19.7109375" style="1" customWidth="1"/>
    <col min="15875" max="15876" width="22.7109375" style="1" customWidth="1"/>
    <col min="15877" max="15878" width="12.7109375" style="1" customWidth="1"/>
    <col min="15879" max="16125" width="9.140625" style="1"/>
    <col min="16126" max="16126" width="3.140625" style="1" customWidth="1"/>
    <col min="16127" max="16127" width="10.28515625" style="1" customWidth="1"/>
    <col min="16128" max="16128" width="4.7109375" style="1" customWidth="1"/>
    <col min="16129" max="16129" width="15.42578125" style="1" customWidth="1"/>
    <col min="16130" max="16130" width="19.7109375" style="1" customWidth="1"/>
    <col min="16131" max="16132" width="22.7109375" style="1" customWidth="1"/>
    <col min="16133" max="16134" width="12.7109375" style="1" customWidth="1"/>
    <col min="16135" max="16384" width="9.140625" style="1"/>
  </cols>
  <sheetData>
    <row r="1" spans="1:7" ht="77.25" customHeight="1">
      <c r="A1" s="257" t="s">
        <v>423</v>
      </c>
      <c r="B1" s="257"/>
      <c r="C1" s="257"/>
      <c r="D1" s="257"/>
    </row>
    <row r="2" spans="1:7" ht="37.5" customHeight="1">
      <c r="A2" s="258" t="s">
        <v>424</v>
      </c>
      <c r="B2" s="258"/>
      <c r="C2" s="258"/>
      <c r="D2" s="258"/>
    </row>
    <row r="3" spans="1:7" ht="33" customHeight="1">
      <c r="B3" s="259" t="s">
        <v>551</v>
      </c>
      <c r="C3" s="259"/>
      <c r="D3" s="259"/>
    </row>
    <row r="4" spans="1:7" ht="20.100000000000001" customHeight="1">
      <c r="A4" s="2" t="s">
        <v>143</v>
      </c>
      <c r="B4" s="3"/>
      <c r="C4" s="260"/>
      <c r="D4" s="260"/>
      <c r="E4" s="4"/>
      <c r="F4" s="4"/>
    </row>
    <row r="5" spans="1:7" ht="20.100000000000001" customHeight="1">
      <c r="A5" s="2" t="s">
        <v>144</v>
      </c>
      <c r="B5" s="5"/>
      <c r="C5" s="6" t="s">
        <v>425</v>
      </c>
      <c r="D5" s="7"/>
    </row>
    <row r="6" spans="1:7" ht="10.5" customHeight="1">
      <c r="A6" s="8"/>
      <c r="C6" s="9"/>
      <c r="D6" s="10"/>
    </row>
    <row r="7" spans="1:7" ht="18.95" customHeight="1" thickBot="1">
      <c r="A7" s="11" t="s">
        <v>547</v>
      </c>
      <c r="B7" s="12"/>
      <c r="C7" s="13">
        <v>2022</v>
      </c>
      <c r="D7" s="13">
        <v>2021</v>
      </c>
      <c r="E7" s="14"/>
      <c r="F7" s="242" t="str">
        <f>IF(LEN(F11)+LEN(F16)+LEN(F19)+LEN(F21)+LEN(F24)+LEN(F27)+LEN(F28)+LEN(F30)+LEN(F32)+LEN(F36)+LEN(F38)=2," ",C7)</f>
        <v xml:space="preserve"> </v>
      </c>
      <c r="G7" s="242" t="str">
        <f>IF(LEN(G11)+LEN(G16)+LEN(G19)+LEN(G21)+LEN(G24)+LEN(G27)+LEN(G28)+LEN(G30)+LEN(G32)+LEN(G36)+LEN(G38)=2," ",D7)</f>
        <v xml:space="preserve"> </v>
      </c>
    </row>
    <row r="8" spans="1:7" s="4" customFormat="1" ht="20.100000000000001" customHeight="1" thickTop="1">
      <c r="A8" s="15" t="s">
        <v>3</v>
      </c>
      <c r="B8" s="16" t="s">
        <v>426</v>
      </c>
    </row>
    <row r="9" spans="1:7" s="4" customFormat="1" ht="15" customHeight="1">
      <c r="A9" s="17" t="s">
        <v>427</v>
      </c>
      <c r="B9" s="18" t="s">
        <v>428</v>
      </c>
      <c r="C9" s="19"/>
      <c r="D9" s="20"/>
      <c r="E9" s="21" t="str">
        <f>IF(OR(C9="",D9=""),"",(C9-D9)/D9)</f>
        <v/>
      </c>
      <c r="F9" s="241"/>
      <c r="G9" s="241"/>
    </row>
    <row r="10" spans="1:7" s="4" customFormat="1" ht="15" customHeight="1">
      <c r="A10" s="17" t="s">
        <v>429</v>
      </c>
      <c r="B10" s="4" t="s">
        <v>430</v>
      </c>
      <c r="C10" s="22"/>
      <c r="D10" s="23"/>
      <c r="E10" s="21" t="str">
        <f t="shared" ref="E10:E42" si="0">IF(OR(C10="",D10=""),"",(C10-D10)/D10)</f>
        <v/>
      </c>
      <c r="F10" s="241"/>
      <c r="G10" s="241"/>
    </row>
    <row r="11" spans="1:7" s="4" customFormat="1" ht="15" customHeight="1">
      <c r="A11" s="17" t="s">
        <v>431</v>
      </c>
      <c r="B11" s="4" t="s">
        <v>432</v>
      </c>
      <c r="C11" s="22"/>
      <c r="D11" s="23"/>
      <c r="E11" s="21" t="str">
        <f t="shared" si="0"/>
        <v/>
      </c>
      <c r="F11" s="241" t="str">
        <f>CONCATENATE(IF(AND(ISBLANK(C10),ISBLANK(C9)),"",IF(C11=C10+C9,"","error: (c)≠(a)+(b)"))," ",IF(AND(ISBLANK(C12),ISBLANK(C13),ISBLANK(C14),ISBLANK(C15)),"",IF(C11=C12+C13+C14+C15,"","error: (c)≠(c.i)+(c.ii)+(c.iii)+(c.iv)")))</f>
        <v xml:space="preserve"> </v>
      </c>
      <c r="G11" s="241" t="str">
        <f>CONCATENATE(IF(AND(ISBLANK(D10),ISBLANK(D9)),"",IF(D11=D10+D9,"","error: (c)≠(a)+(b)"))," ",IF(AND(ISBLANK(D12),ISBLANK(D13),ISBLANK(D14),ISBLANK(D15)),"",IF(D11=D12+D13+D14+D15,"","error: (c)≠(c.i)+(c.ii)+(c.iii)+(c.iv)")))</f>
        <v xml:space="preserve"> </v>
      </c>
    </row>
    <row r="12" spans="1:7" s="4" customFormat="1" ht="15" customHeight="1">
      <c r="A12" s="17"/>
      <c r="B12" s="229" t="s">
        <v>433</v>
      </c>
      <c r="C12" s="22"/>
      <c r="D12" s="23"/>
      <c r="E12" s="21" t="str">
        <f t="shared" si="0"/>
        <v/>
      </c>
      <c r="F12" s="241"/>
      <c r="G12" s="241"/>
    </row>
    <row r="13" spans="1:7" s="4" customFormat="1" ht="15" customHeight="1">
      <c r="A13" s="17"/>
      <c r="B13" s="229" t="s">
        <v>434</v>
      </c>
      <c r="C13" s="22"/>
      <c r="D13" s="23"/>
      <c r="E13" s="21" t="str">
        <f t="shared" si="0"/>
        <v/>
      </c>
      <c r="F13" s="241"/>
      <c r="G13" s="241"/>
    </row>
    <row r="14" spans="1:7" s="4" customFormat="1" ht="15" customHeight="1">
      <c r="A14" s="17"/>
      <c r="B14" s="229" t="s">
        <v>435</v>
      </c>
      <c r="C14" s="22"/>
      <c r="D14" s="23"/>
      <c r="E14" s="21" t="str">
        <f t="shared" si="0"/>
        <v/>
      </c>
      <c r="F14" s="241"/>
      <c r="G14" s="241"/>
    </row>
    <row r="15" spans="1:7" s="4" customFormat="1" ht="15" customHeight="1">
      <c r="A15" s="17"/>
      <c r="B15" s="229" t="s">
        <v>436</v>
      </c>
      <c r="C15" s="22"/>
      <c r="D15" s="23"/>
      <c r="E15" s="21" t="str">
        <f t="shared" si="0"/>
        <v/>
      </c>
      <c r="F15" s="241"/>
      <c r="G15" s="241"/>
    </row>
    <row r="16" spans="1:7" s="4" customFormat="1" ht="15" customHeight="1">
      <c r="A16" s="17" t="s">
        <v>437</v>
      </c>
      <c r="B16" s="4" t="s">
        <v>438</v>
      </c>
      <c r="C16" s="22"/>
      <c r="D16" s="23"/>
      <c r="E16" s="21" t="str">
        <f t="shared" si="0"/>
        <v/>
      </c>
      <c r="F16" s="241" t="str">
        <f>IF(AND(ISBLANK(C17),ISBLANK(C18)),"",(IF(C16=C17+C18,"","error: (d)≠(d.i)+(d.ii)")))</f>
        <v/>
      </c>
      <c r="G16" s="241" t="str">
        <f>IF(AND(ISBLANK(D17),ISBLANK(D18)),"",(IF(D16=D17+D18,"","error: (d)≠(d.i)+(d.ii)")))</f>
        <v/>
      </c>
    </row>
    <row r="17" spans="1:7" s="4" customFormat="1" ht="15" customHeight="1">
      <c r="A17" s="17"/>
      <c r="B17" s="229" t="s">
        <v>439</v>
      </c>
      <c r="C17" s="22"/>
      <c r="D17" s="23"/>
      <c r="E17" s="21" t="str">
        <f t="shared" si="0"/>
        <v/>
      </c>
      <c r="F17" s="241"/>
      <c r="G17" s="241"/>
    </row>
    <row r="18" spans="1:7" s="4" customFormat="1" ht="15" customHeight="1">
      <c r="A18" s="17"/>
      <c r="B18" s="229" t="s">
        <v>440</v>
      </c>
      <c r="C18" s="22"/>
      <c r="D18" s="23"/>
      <c r="E18" s="21" t="str">
        <f t="shared" si="0"/>
        <v/>
      </c>
      <c r="F18" s="241"/>
      <c r="G18" s="241"/>
    </row>
    <row r="19" spans="1:7" s="4" customFormat="1" ht="15" customHeight="1">
      <c r="A19" s="24"/>
      <c r="B19" s="25" t="s">
        <v>441</v>
      </c>
      <c r="C19" s="26"/>
      <c r="D19" s="27"/>
      <c r="E19" s="21" t="str">
        <f t="shared" si="0"/>
        <v/>
      </c>
      <c r="F19" s="241" t="str">
        <f>IF(AND(ISBLANK(C16),ISBLANK(C11)),"",IF(C19=C16+C11,"","error: Total de movimientos de aeronaves≠(c)+(d)"))</f>
        <v/>
      </c>
      <c r="G19" s="241" t="str">
        <f>IF(AND(ISBLANK(D16),ISBLANK(D11)),"",IF(D19=D16+D11,"","error: Total de movimientos de aeronaves≠(c)+(d)"))</f>
        <v/>
      </c>
    </row>
    <row r="20" spans="1:7" s="4" customFormat="1" ht="21.95" customHeight="1">
      <c r="A20" s="15" t="s">
        <v>13</v>
      </c>
      <c r="B20" s="28" t="s">
        <v>442</v>
      </c>
      <c r="F20" s="241"/>
      <c r="G20" s="241"/>
    </row>
    <row r="21" spans="1:7" s="4" customFormat="1" ht="15" customHeight="1">
      <c r="A21" s="17" t="s">
        <v>427</v>
      </c>
      <c r="B21" s="18" t="s">
        <v>443</v>
      </c>
      <c r="C21" s="19"/>
      <c r="D21" s="20"/>
      <c r="E21" s="21" t="str">
        <f t="shared" si="0"/>
        <v/>
      </c>
      <c r="F21" s="241" t="str">
        <f>IF(AND(ISBLANK(C22),ISBLANK(C23)),"",IF(C21=C22+C23,"","error: (a)≠(a.i)+(a.ii)"))</f>
        <v/>
      </c>
      <c r="G21" s="241" t="str">
        <f>IF(AND(ISBLANK(D22),ISBLANK(D23)),"",IF(D21=D22+D23,"","error: (a)≠(a.i)+(a.ii)"))</f>
        <v/>
      </c>
    </row>
    <row r="22" spans="1:7" s="4" customFormat="1" ht="15" customHeight="1">
      <c r="A22" s="17"/>
      <c r="B22" s="230" t="s">
        <v>444</v>
      </c>
      <c r="C22" s="22"/>
      <c r="D22" s="23"/>
      <c r="E22" s="21" t="str">
        <f t="shared" si="0"/>
        <v/>
      </c>
      <c r="F22" s="241"/>
      <c r="G22" s="241"/>
    </row>
    <row r="23" spans="1:7" s="4" customFormat="1" ht="15" customHeight="1">
      <c r="A23" s="17"/>
      <c r="B23" s="230" t="s">
        <v>445</v>
      </c>
      <c r="C23" s="22"/>
      <c r="D23" s="23"/>
      <c r="E23" s="21" t="str">
        <f t="shared" si="0"/>
        <v/>
      </c>
      <c r="F23" s="241"/>
      <c r="G23" s="241"/>
    </row>
    <row r="24" spans="1:7" s="4" customFormat="1" ht="15" customHeight="1">
      <c r="A24" s="17" t="s">
        <v>429</v>
      </c>
      <c r="B24" s="4" t="s">
        <v>446</v>
      </c>
      <c r="C24" s="22"/>
      <c r="D24" s="23"/>
      <c r="E24" s="21" t="str">
        <f t="shared" si="0"/>
        <v/>
      </c>
      <c r="F24" s="241" t="str">
        <f>IF(AND(ISBLANK(C25),ISBLANK(C26)),"",IF(C24=C25+C26,"","error: (b)≠(b.i)+(b.ii)"))</f>
        <v/>
      </c>
      <c r="G24" s="241" t="str">
        <f>IF(AND(ISBLANK(D25),ISBLANK(D26)),"",IF(D24=D25+D26,"","error: (b)≠(b.i)+(b.ii)"))</f>
        <v/>
      </c>
    </row>
    <row r="25" spans="1:7" s="4" customFormat="1" ht="15" customHeight="1">
      <c r="A25" s="17"/>
      <c r="B25" s="230" t="s">
        <v>447</v>
      </c>
      <c r="C25" s="22"/>
      <c r="D25" s="23"/>
      <c r="E25" s="21" t="str">
        <f t="shared" si="0"/>
        <v/>
      </c>
      <c r="F25" s="241"/>
      <c r="G25" s="241"/>
    </row>
    <row r="26" spans="1:7" s="4" customFormat="1" ht="15" customHeight="1">
      <c r="A26" s="17"/>
      <c r="B26" s="230" t="s">
        <v>448</v>
      </c>
      <c r="C26" s="22"/>
      <c r="D26" s="23"/>
      <c r="E26" s="21" t="str">
        <f t="shared" si="0"/>
        <v/>
      </c>
      <c r="F26" s="241"/>
      <c r="G26" s="241"/>
    </row>
    <row r="27" spans="1:7" s="4" customFormat="1" ht="15" customHeight="1">
      <c r="A27" s="17" t="s">
        <v>431</v>
      </c>
      <c r="B27" s="4" t="s">
        <v>449</v>
      </c>
      <c r="C27" s="22"/>
      <c r="D27" s="23"/>
      <c r="E27" s="21" t="str">
        <f t="shared" si="0"/>
        <v/>
      </c>
      <c r="F27" s="241" t="str">
        <f>IF(AND(ISBLANK(C21),ISBLANK(C24)),"",IF(C27=C21+C24,"","error: (c)≠(a)+(b)"))</f>
        <v/>
      </c>
      <c r="G27" s="241" t="str">
        <f>IF(AND(ISBLANK(D21),ISBLANK(D24)),"",IF(D27=D21+D24,"","error: (c)≠(a)+(b)"))</f>
        <v/>
      </c>
    </row>
    <row r="28" spans="1:7" s="4" customFormat="1" ht="15" customHeight="1">
      <c r="A28" s="17"/>
      <c r="B28" s="230" t="s">
        <v>541</v>
      </c>
      <c r="C28" s="22"/>
      <c r="D28" s="23"/>
      <c r="E28" s="21" t="str">
        <f t="shared" si="0"/>
        <v/>
      </c>
      <c r="F28" s="241" t="str">
        <f>IF(ISBLANK(C28),"",IF(C28&gt;C27,"error: (c.i)&gt;(c)",""))</f>
        <v/>
      </c>
      <c r="G28" s="241" t="str">
        <f>IF(ISBLANK(D28),"",IF(D28&gt;D27,"error: (c.i)&gt;(c)",""))</f>
        <v/>
      </c>
    </row>
    <row r="29" spans="1:7" s="4" customFormat="1" ht="15" customHeight="1">
      <c r="A29" s="17" t="s">
        <v>437</v>
      </c>
      <c r="B29" s="4" t="s">
        <v>450</v>
      </c>
      <c r="C29" s="22"/>
      <c r="D29" s="23"/>
      <c r="E29" s="21" t="str">
        <f t="shared" si="0"/>
        <v/>
      </c>
      <c r="F29" s="241"/>
      <c r="G29" s="241"/>
    </row>
    <row r="30" spans="1:7" s="4" customFormat="1" ht="15" customHeight="1">
      <c r="A30" s="29"/>
      <c r="B30" s="25" t="s">
        <v>539</v>
      </c>
      <c r="C30" s="26"/>
      <c r="D30" s="27"/>
      <c r="E30" s="21" t="str">
        <f t="shared" si="0"/>
        <v/>
      </c>
      <c r="F30" s="241" t="str">
        <f>IF(AND(ISBLANK(C27),ISBLANK(C29)),"",IF(C30=C27+C29,"","error: Total de pasajeros≠(c)+(d)"))</f>
        <v/>
      </c>
      <c r="G30" s="241" t="str">
        <f>IF(AND(ISBLANK(D27),ISBLANK(D29)),"",IF(D30=D27+D29,"","error: Total de pasajeros≠(c)+(d)"))</f>
        <v/>
      </c>
    </row>
    <row r="31" spans="1:7" s="4" customFormat="1" ht="21.95" customHeight="1">
      <c r="A31" s="15" t="s">
        <v>20</v>
      </c>
      <c r="B31" s="28" t="s">
        <v>451</v>
      </c>
      <c r="C31" s="30" t="s">
        <v>452</v>
      </c>
      <c r="F31" s="241"/>
      <c r="G31" s="241"/>
    </row>
    <row r="32" spans="1:7" s="4" customFormat="1" ht="15" customHeight="1">
      <c r="A32" s="17" t="s">
        <v>427</v>
      </c>
      <c r="B32" s="18" t="s">
        <v>453</v>
      </c>
      <c r="C32" s="19"/>
      <c r="D32" s="20"/>
      <c r="E32" s="21" t="str">
        <f t="shared" si="0"/>
        <v/>
      </c>
      <c r="F32" s="241" t="str">
        <f>IF(AND(ISBLANK(C33),ISBLANK(C34)),"",IF(C32=C33+C34,"","error: (a)≠(a.i)+(a.ii)"))</f>
        <v/>
      </c>
      <c r="G32" s="241" t="str">
        <f>IF(AND(ISBLANK(D33),ISBLANK(D34)),"",IF(D32=D33+D34,"","error: (a)≠(a.i)+(a.ii)"))</f>
        <v/>
      </c>
    </row>
    <row r="33" spans="1:7" s="4" customFormat="1" ht="15" customHeight="1">
      <c r="A33" s="17"/>
      <c r="B33" s="229" t="s">
        <v>454</v>
      </c>
      <c r="C33" s="22"/>
      <c r="D33" s="23"/>
      <c r="E33" s="21" t="str">
        <f t="shared" si="0"/>
        <v/>
      </c>
      <c r="F33" s="241"/>
      <c r="G33" s="241"/>
    </row>
    <row r="34" spans="1:7" s="4" customFormat="1" ht="15" customHeight="1">
      <c r="A34" s="17"/>
      <c r="B34" s="229" t="s">
        <v>455</v>
      </c>
      <c r="C34" s="22"/>
      <c r="D34" s="23"/>
      <c r="E34" s="21" t="str">
        <f t="shared" si="0"/>
        <v/>
      </c>
      <c r="F34" s="241"/>
      <c r="G34" s="241"/>
    </row>
    <row r="35" spans="1:7" s="4" customFormat="1" ht="15" customHeight="1">
      <c r="A35" s="17" t="s">
        <v>429</v>
      </c>
      <c r="B35" s="4" t="s">
        <v>456</v>
      </c>
      <c r="C35" s="22"/>
      <c r="D35" s="23"/>
      <c r="E35" s="21" t="str">
        <f t="shared" si="0"/>
        <v/>
      </c>
      <c r="F35" s="241"/>
      <c r="G35" s="241"/>
    </row>
    <row r="36" spans="1:7" s="4" customFormat="1" ht="15" customHeight="1">
      <c r="A36" s="17" t="s">
        <v>431</v>
      </c>
      <c r="B36" s="4" t="s">
        <v>457</v>
      </c>
      <c r="C36" s="22"/>
      <c r="D36" s="23"/>
      <c r="E36" s="21" t="str">
        <f t="shared" si="0"/>
        <v/>
      </c>
      <c r="F36" s="241" t="str">
        <f>IF(AND(ISBLANK(C35),ISBLANK(C32)),"",IF(C36=C35+C32,"","error: (c)≠(a)+(b)"))</f>
        <v/>
      </c>
      <c r="G36" s="241" t="str">
        <f>IF(AND(ISBLANK(D35),ISBLANK(D32)),"",IF(D36=D35+D32,"","error: (c)≠(a)+(b)"))</f>
        <v/>
      </c>
    </row>
    <row r="37" spans="1:7" s="4" customFormat="1" ht="15" customHeight="1">
      <c r="A37" s="17" t="s">
        <v>437</v>
      </c>
      <c r="B37" s="4" t="s">
        <v>458</v>
      </c>
      <c r="C37" s="22"/>
      <c r="D37" s="23"/>
      <c r="E37" s="21" t="str">
        <f t="shared" si="0"/>
        <v/>
      </c>
      <c r="F37" s="241"/>
      <c r="G37" s="241"/>
    </row>
    <row r="38" spans="1:7" s="4" customFormat="1" ht="15" customHeight="1">
      <c r="A38" s="17" t="s">
        <v>459</v>
      </c>
      <c r="B38" s="223" t="s">
        <v>460</v>
      </c>
      <c r="C38" s="220"/>
      <c r="D38" s="221"/>
      <c r="E38" s="21" t="str">
        <f t="shared" si="0"/>
        <v/>
      </c>
      <c r="F38" s="241" t="str">
        <f>CONCATENATE(IF(AND(ISBLANK(C37),ISBLANK(C36)),"",IF(C38=C37+C36,"","error: (e)≠(c)+(d)"))," ",IF(AND(ISBLANK(C39),ISBLANK(C40)),"",IF(C38=C39+C40,"","error: (e)≠(e.i)+(e.ii)")))</f>
        <v xml:space="preserve"> </v>
      </c>
      <c r="G38" s="241" t="str">
        <f>CONCATENATE(IF(AND(ISBLANK(D37),ISBLANK(D36)),"",IF(D38=D37+D36,"","error: (e)≠(c)+(d)"))," ",IF(AND(ISBLANK(D39),ISBLANK(D40)),"",IF(D38=D39+D40,"","error: (e)≠(e.i)+(e.ii)")))</f>
        <v xml:space="preserve"> </v>
      </c>
    </row>
    <row r="39" spans="1:7" s="4" customFormat="1" ht="15" customHeight="1">
      <c r="A39" s="17"/>
      <c r="B39" s="229" t="s">
        <v>461</v>
      </c>
      <c r="C39" s="220"/>
      <c r="D39" s="221"/>
      <c r="E39" s="21" t="str">
        <f t="shared" si="0"/>
        <v/>
      </c>
      <c r="F39" s="241"/>
      <c r="G39" s="241"/>
    </row>
    <row r="40" spans="1:7" s="4" customFormat="1" ht="15" customHeight="1">
      <c r="A40" s="17"/>
      <c r="B40" s="229" t="s">
        <v>462</v>
      </c>
      <c r="C40" s="220"/>
      <c r="D40" s="221"/>
      <c r="E40" s="21" t="str">
        <f t="shared" si="0"/>
        <v/>
      </c>
      <c r="F40" s="241"/>
      <c r="G40" s="241"/>
    </row>
    <row r="41" spans="1:7" s="4" customFormat="1" ht="15" customHeight="1">
      <c r="A41" s="17" t="s">
        <v>463</v>
      </c>
      <c r="B41" s="231" t="s">
        <v>464</v>
      </c>
      <c r="C41" s="220"/>
      <c r="D41" s="221"/>
      <c r="E41" s="21" t="str">
        <f t="shared" si="0"/>
        <v/>
      </c>
      <c r="F41" s="241"/>
      <c r="G41" s="241"/>
    </row>
    <row r="42" spans="1:7" s="4" customFormat="1" ht="24.75" customHeight="1">
      <c r="A42" s="239" t="s">
        <v>465</v>
      </c>
      <c r="B42" s="243" t="s">
        <v>466</v>
      </c>
      <c r="C42" s="31"/>
      <c r="D42" s="32"/>
      <c r="E42" s="21" t="str">
        <f t="shared" si="0"/>
        <v/>
      </c>
      <c r="F42" s="241"/>
      <c r="G42" s="241"/>
    </row>
    <row r="43" spans="1:7" ht="18" customHeight="1">
      <c r="A43" s="33" t="s">
        <v>467</v>
      </c>
      <c r="B43" s="34"/>
      <c r="C43" s="34"/>
      <c r="D43" s="34"/>
      <c r="F43" s="241"/>
      <c r="G43" s="241"/>
    </row>
    <row r="44" spans="1:7" s="4" customFormat="1" ht="15" customHeight="1">
      <c r="A44" s="248"/>
      <c r="B44" s="249"/>
      <c r="C44" s="249"/>
      <c r="D44" s="250"/>
    </row>
    <row r="45" spans="1:7" s="4" customFormat="1" ht="15" customHeight="1">
      <c r="A45" s="251"/>
      <c r="B45" s="252"/>
      <c r="C45" s="252"/>
      <c r="D45" s="253"/>
    </row>
    <row r="46" spans="1:7" s="4" customFormat="1" ht="15" customHeight="1">
      <c r="A46" s="254"/>
      <c r="B46" s="255"/>
      <c r="C46" s="255"/>
      <c r="D46" s="256"/>
    </row>
    <row r="47" spans="1:7" ht="11.1" customHeight="1">
      <c r="A47" s="36"/>
      <c r="B47" s="37"/>
    </row>
    <row r="48" spans="1:7" ht="15" customHeight="1">
      <c r="A48" s="38" t="s">
        <v>167</v>
      </c>
      <c r="B48" s="39"/>
      <c r="C48" s="40" t="s">
        <v>468</v>
      </c>
      <c r="D48" s="41"/>
    </row>
    <row r="49" spans="1:4" ht="11.1" customHeight="1">
      <c r="A49" s="42"/>
      <c r="C49" s="43"/>
    </row>
    <row r="50" spans="1:4" ht="15" customHeight="1">
      <c r="A50" s="44" t="s">
        <v>469</v>
      </c>
    </row>
    <row r="51" spans="1:4" ht="15" customHeight="1">
      <c r="A51" s="236">
        <v>1</v>
      </c>
      <c r="B51" s="45" t="s">
        <v>470</v>
      </c>
      <c r="C51" s="35"/>
      <c r="D51" s="35"/>
    </row>
    <row r="52" spans="1:4" ht="12" customHeight="1">
      <c r="A52" s="46"/>
      <c r="B52" s="43" t="s">
        <v>471</v>
      </c>
    </row>
    <row r="53" spans="1:4" ht="12" customHeight="1">
      <c r="A53" s="46">
        <v>2</v>
      </c>
      <c r="B53" s="43" t="s">
        <v>472</v>
      </c>
    </row>
    <row r="54" spans="1:4" ht="12" customHeight="1">
      <c r="A54" s="46">
        <v>3</v>
      </c>
      <c r="B54" s="43" t="s">
        <v>473</v>
      </c>
    </row>
    <row r="55" spans="1:4" s="50" customFormat="1" ht="12" customHeight="1">
      <c r="A55" s="46">
        <v>4</v>
      </c>
      <c r="B55" s="49" t="s">
        <v>552</v>
      </c>
    </row>
    <row r="56" spans="1:4" ht="12" customHeight="1">
      <c r="A56" s="46"/>
      <c r="B56" s="240" t="s">
        <v>474</v>
      </c>
    </row>
    <row r="57" spans="1:4" ht="11.1" customHeight="1">
      <c r="A57" s="46"/>
      <c r="B57" s="51" t="s">
        <v>475</v>
      </c>
    </row>
    <row r="58" spans="1:4" ht="11.1" customHeight="1">
      <c r="A58" s="46"/>
      <c r="B58" s="51"/>
    </row>
    <row r="59" spans="1:4" ht="15" customHeight="1">
      <c r="A59" s="52" t="s">
        <v>476</v>
      </c>
      <c r="B59" s="53"/>
      <c r="C59" s="34"/>
      <c r="D59" s="34"/>
    </row>
    <row r="60" spans="1:4" ht="14.1" customHeight="1">
      <c r="A60" s="47" t="s">
        <v>182</v>
      </c>
      <c r="B60" s="43"/>
    </row>
    <row r="61" spans="1:4" ht="12" customHeight="1">
      <c r="A61" s="51" t="s">
        <v>477</v>
      </c>
      <c r="B61" s="43"/>
    </row>
    <row r="62" spans="1:4" ht="12" customHeight="1">
      <c r="A62" s="47" t="s">
        <v>428</v>
      </c>
      <c r="B62" s="43"/>
    </row>
    <row r="63" spans="1:4" ht="12" customHeight="1">
      <c r="A63" s="43" t="s">
        <v>478</v>
      </c>
      <c r="B63" s="43"/>
    </row>
    <row r="64" spans="1:4" ht="12" customHeight="1">
      <c r="A64" s="43" t="s">
        <v>479</v>
      </c>
      <c r="B64" s="43"/>
    </row>
    <row r="65" spans="1:2" ht="12" customHeight="1">
      <c r="A65" s="47" t="s">
        <v>480</v>
      </c>
      <c r="B65" s="43"/>
    </row>
    <row r="66" spans="1:2" ht="12" customHeight="1">
      <c r="A66" s="43" t="s">
        <v>481</v>
      </c>
      <c r="B66" s="43"/>
    </row>
    <row r="67" spans="1:2" ht="12" customHeight="1">
      <c r="A67" s="43" t="s">
        <v>482</v>
      </c>
      <c r="B67" s="43"/>
    </row>
    <row r="68" spans="1:2" ht="12" customHeight="1">
      <c r="A68" s="47" t="s">
        <v>483</v>
      </c>
      <c r="B68" s="43"/>
    </row>
    <row r="69" spans="1:2" ht="12" customHeight="1">
      <c r="A69" s="51" t="s">
        <v>484</v>
      </c>
      <c r="B69" s="43"/>
    </row>
    <row r="70" spans="1:2" ht="12" customHeight="1">
      <c r="A70" s="54" t="s">
        <v>44</v>
      </c>
      <c r="B70" s="51" t="s">
        <v>485</v>
      </c>
    </row>
    <row r="71" spans="1:2" ht="12" customHeight="1">
      <c r="B71" s="51" t="s">
        <v>486</v>
      </c>
    </row>
    <row r="72" spans="1:2" ht="12" customHeight="1">
      <c r="A72" s="54" t="s">
        <v>44</v>
      </c>
      <c r="B72" s="51" t="s">
        <v>487</v>
      </c>
    </row>
    <row r="73" spans="1:2" ht="12" customHeight="1">
      <c r="B73" s="51" t="s">
        <v>488</v>
      </c>
    </row>
    <row r="74" spans="1:2" ht="12" customHeight="1">
      <c r="A74" s="49" t="s">
        <v>489</v>
      </c>
      <c r="B74" s="43"/>
    </row>
    <row r="75" spans="1:2" ht="12" customHeight="1">
      <c r="A75" s="51" t="s">
        <v>490</v>
      </c>
      <c r="B75" s="43"/>
    </row>
    <row r="76" spans="1:2" ht="12" customHeight="1">
      <c r="A76" s="51" t="s">
        <v>491</v>
      </c>
      <c r="B76" s="43"/>
    </row>
    <row r="77" spans="1:2" ht="12" customHeight="1">
      <c r="A77" s="49" t="s">
        <v>492</v>
      </c>
      <c r="B77" s="43"/>
    </row>
    <row r="78" spans="1:2" ht="12" customHeight="1">
      <c r="A78" s="51" t="s">
        <v>493</v>
      </c>
      <c r="B78" s="43"/>
    </row>
    <row r="79" spans="1:2" ht="12" customHeight="1">
      <c r="A79" s="47" t="s">
        <v>438</v>
      </c>
      <c r="B79" s="43"/>
    </row>
    <row r="80" spans="1:2" ht="12" customHeight="1">
      <c r="A80" s="43" t="s">
        <v>494</v>
      </c>
      <c r="B80" s="43"/>
    </row>
    <row r="81" spans="1:4" ht="12" customHeight="1">
      <c r="A81" s="54" t="s">
        <v>44</v>
      </c>
      <c r="B81" s="43" t="s">
        <v>495</v>
      </c>
      <c r="C81" s="43"/>
      <c r="D81" s="43"/>
    </row>
    <row r="82" spans="1:4" s="43" customFormat="1" ht="12" customHeight="1">
      <c r="A82" s="54" t="s">
        <v>44</v>
      </c>
      <c r="B82" s="43" t="s">
        <v>496</v>
      </c>
    </row>
    <row r="83" spans="1:4" s="43" customFormat="1" ht="12" customHeight="1">
      <c r="A83" s="43" t="s">
        <v>497</v>
      </c>
    </row>
    <row r="84" spans="1:4" s="43" customFormat="1" ht="12" customHeight="1">
      <c r="A84" s="47" t="s">
        <v>498</v>
      </c>
    </row>
    <row r="85" spans="1:4" s="43" customFormat="1" ht="12" customHeight="1">
      <c r="A85" s="43" t="s">
        <v>499</v>
      </c>
    </row>
    <row r="86" spans="1:4" s="43" customFormat="1" ht="12" customHeight="1">
      <c r="A86" s="43" t="s">
        <v>500</v>
      </c>
    </row>
    <row r="87" spans="1:4" s="43" customFormat="1" ht="12" customHeight="1">
      <c r="A87" s="43" t="s">
        <v>501</v>
      </c>
    </row>
    <row r="88" spans="1:4" s="43" customFormat="1" ht="12" customHeight="1">
      <c r="A88" s="47" t="s">
        <v>502</v>
      </c>
    </row>
    <row r="89" spans="1:4" s="43" customFormat="1" ht="12" customHeight="1">
      <c r="A89" s="43" t="s">
        <v>503</v>
      </c>
    </row>
    <row r="90" spans="1:4" s="43" customFormat="1" ht="12" customHeight="1">
      <c r="A90" s="43" t="s">
        <v>504</v>
      </c>
    </row>
    <row r="91" spans="1:4" s="43" customFormat="1" ht="12" customHeight="1">
      <c r="A91" s="43" t="s">
        <v>505</v>
      </c>
    </row>
    <row r="92" spans="1:4" s="43" customFormat="1" ht="12" customHeight="1"/>
    <row r="93" spans="1:4" s="43" customFormat="1" ht="12" customHeight="1">
      <c r="A93" s="47" t="s">
        <v>442</v>
      </c>
    </row>
    <row r="94" spans="1:4" s="43" customFormat="1" ht="12" customHeight="1">
      <c r="A94" s="43" t="s">
        <v>506</v>
      </c>
    </row>
    <row r="95" spans="1:4" s="43" customFormat="1" ht="12" customHeight="1">
      <c r="A95" s="43" t="s">
        <v>544</v>
      </c>
    </row>
    <row r="96" spans="1:4" s="43" customFormat="1" ht="12" customHeight="1">
      <c r="A96" s="47" t="s">
        <v>507</v>
      </c>
    </row>
    <row r="97" spans="1:4" s="43" customFormat="1" ht="12" customHeight="1">
      <c r="A97" s="43" t="s">
        <v>508</v>
      </c>
    </row>
    <row r="98" spans="1:4" s="43" customFormat="1" ht="12" customHeight="1">
      <c r="A98" s="54" t="s">
        <v>44</v>
      </c>
      <c r="B98" s="43" t="s">
        <v>509</v>
      </c>
    </row>
    <row r="99" spans="1:4" s="43" customFormat="1" ht="12" customHeight="1">
      <c r="A99" s="54" t="s">
        <v>44</v>
      </c>
      <c r="B99" s="43" t="s">
        <v>538</v>
      </c>
    </row>
    <row r="100" spans="1:4" s="43" customFormat="1" ht="12" customHeight="1">
      <c r="B100" s="43" t="s">
        <v>510</v>
      </c>
    </row>
    <row r="101" spans="1:4" s="43" customFormat="1" ht="12" customHeight="1">
      <c r="A101" s="47" t="s">
        <v>450</v>
      </c>
    </row>
    <row r="102" spans="1:4" s="43" customFormat="1" ht="12" customHeight="1">
      <c r="A102" s="43" t="s">
        <v>511</v>
      </c>
    </row>
    <row r="103" spans="1:4" s="43" customFormat="1" ht="12" customHeight="1">
      <c r="A103" s="43" t="s">
        <v>512</v>
      </c>
    </row>
    <row r="104" spans="1:4" s="43" customFormat="1" ht="12" customHeight="1"/>
    <row r="105" spans="1:4" s="43" customFormat="1" ht="12" customHeight="1">
      <c r="A105" s="224" t="s">
        <v>540</v>
      </c>
      <c r="B105" s="45"/>
      <c r="C105" s="45"/>
      <c r="D105" s="225"/>
    </row>
    <row r="106" spans="1:4" s="43" customFormat="1" ht="12" customHeight="1">
      <c r="A106" s="226" t="s">
        <v>526</v>
      </c>
      <c r="D106" s="227"/>
    </row>
    <row r="107" spans="1:4" s="43" customFormat="1" ht="12" customHeight="1">
      <c r="A107" s="226" t="s">
        <v>527</v>
      </c>
      <c r="D107" s="227"/>
    </row>
    <row r="108" spans="1:4" s="43" customFormat="1" ht="12" customHeight="1">
      <c r="A108" s="226" t="s">
        <v>528</v>
      </c>
      <c r="D108" s="227"/>
    </row>
    <row r="109" spans="1:4" s="43" customFormat="1" ht="12" customHeight="1">
      <c r="A109" s="226" t="s">
        <v>529</v>
      </c>
      <c r="D109" s="227"/>
    </row>
    <row r="110" spans="1:4" s="43" customFormat="1" ht="12" customHeight="1">
      <c r="A110" s="226" t="s">
        <v>530</v>
      </c>
      <c r="D110" s="227"/>
    </row>
    <row r="111" spans="1:4" s="43" customFormat="1" ht="12" customHeight="1">
      <c r="A111" s="226" t="s">
        <v>531</v>
      </c>
      <c r="D111" s="227"/>
    </row>
    <row r="112" spans="1:4" s="43" customFormat="1" ht="12" customHeight="1">
      <c r="A112" s="237" t="s">
        <v>532</v>
      </c>
      <c r="D112" s="227"/>
    </row>
    <row r="113" spans="1:4" s="43" customFormat="1" ht="12" customHeight="1">
      <c r="A113" s="237"/>
      <c r="D113" s="227"/>
    </row>
    <row r="114" spans="1:4" s="43" customFormat="1" ht="12" customHeight="1">
      <c r="A114" s="226" t="s">
        <v>533</v>
      </c>
      <c r="D114" s="227"/>
    </row>
    <row r="115" spans="1:4" s="43" customFormat="1" ht="12" customHeight="1">
      <c r="A115" s="226" t="s">
        <v>534</v>
      </c>
      <c r="D115" s="227"/>
    </row>
    <row r="116" spans="1:4" s="43" customFormat="1" ht="12" customHeight="1">
      <c r="A116" s="226" t="s">
        <v>535</v>
      </c>
      <c r="D116" s="227"/>
    </row>
    <row r="117" spans="1:4" s="43" customFormat="1" ht="12" customHeight="1">
      <c r="A117" s="226" t="s">
        <v>531</v>
      </c>
      <c r="D117" s="227"/>
    </row>
    <row r="118" spans="1:4" s="43" customFormat="1" ht="12" customHeight="1">
      <c r="A118" s="237" t="s">
        <v>536</v>
      </c>
      <c r="D118" s="227"/>
    </row>
    <row r="119" spans="1:4" s="43" customFormat="1" ht="12" customHeight="1">
      <c r="A119" s="238"/>
      <c r="B119" s="53"/>
      <c r="C119" s="53"/>
      <c r="D119" s="228"/>
    </row>
    <row r="120" spans="1:4" s="43" customFormat="1" ht="12" customHeight="1"/>
    <row r="121" spans="1:4" s="43" customFormat="1" ht="12" customHeight="1">
      <c r="A121" s="43" t="s">
        <v>513</v>
      </c>
    </row>
    <row r="122" spans="1:4" s="43" customFormat="1" ht="12" customHeight="1">
      <c r="A122" s="43" t="s">
        <v>514</v>
      </c>
    </row>
    <row r="123" spans="1:4" s="43" customFormat="1" ht="12" customHeight="1">
      <c r="A123" s="43" t="s">
        <v>515</v>
      </c>
      <c r="C123" s="1"/>
      <c r="D123" s="1"/>
    </row>
    <row r="124" spans="1:4" ht="12" customHeight="1">
      <c r="A124" s="47" t="s">
        <v>207</v>
      </c>
      <c r="B124" s="43"/>
    </row>
    <row r="125" spans="1:4" ht="12" customHeight="1">
      <c r="A125" s="43" t="s">
        <v>516</v>
      </c>
      <c r="B125" s="43"/>
    </row>
    <row r="126" spans="1:4" ht="12" customHeight="1">
      <c r="A126" s="47" t="s">
        <v>209</v>
      </c>
      <c r="B126" s="43"/>
    </row>
    <row r="127" spans="1:4" ht="12" customHeight="1">
      <c r="A127" s="43" t="s">
        <v>517</v>
      </c>
      <c r="B127" s="43"/>
    </row>
    <row r="128" spans="1:4" ht="12" customHeight="1">
      <c r="A128" s="54" t="s">
        <v>44</v>
      </c>
      <c r="B128" s="43" t="s">
        <v>518</v>
      </c>
    </row>
    <row r="129" spans="1:4" ht="12" customHeight="1">
      <c r="A129" s="54" t="s">
        <v>44</v>
      </c>
      <c r="B129" s="43" t="s">
        <v>519</v>
      </c>
    </row>
    <row r="130" spans="1:4" ht="12" customHeight="1">
      <c r="A130" s="47" t="s">
        <v>525</v>
      </c>
      <c r="B130" s="47"/>
    </row>
    <row r="131" spans="1:4" ht="12" customHeight="1">
      <c r="A131" s="43" t="s">
        <v>520</v>
      </c>
      <c r="B131" s="43"/>
      <c r="C131" s="43"/>
      <c r="D131" s="43"/>
    </row>
    <row r="132" spans="1:4" ht="12" customHeight="1">
      <c r="A132" s="43" t="s">
        <v>521</v>
      </c>
      <c r="B132" s="43"/>
      <c r="C132" s="43"/>
      <c r="D132" s="43"/>
    </row>
    <row r="133" spans="1:4" ht="12" customHeight="1">
      <c r="A133" s="47" t="s">
        <v>522</v>
      </c>
      <c r="B133" s="43"/>
      <c r="C133" s="43"/>
      <c r="D133" s="43"/>
    </row>
    <row r="134" spans="1:4" ht="12" customHeight="1">
      <c r="A134" s="43" t="s">
        <v>523</v>
      </c>
      <c r="B134" s="43"/>
      <c r="C134" s="43"/>
      <c r="D134" s="43"/>
    </row>
    <row r="135" spans="1:4" ht="12" customHeight="1">
      <c r="A135" s="43" t="s">
        <v>524</v>
      </c>
      <c r="B135" s="43"/>
      <c r="C135" s="43"/>
      <c r="D135" s="43"/>
    </row>
  </sheetData>
  <mergeCells count="7">
    <mergeCell ref="A44:D44"/>
    <mergeCell ref="A45:D45"/>
    <mergeCell ref="A46:D46"/>
    <mergeCell ref="A1:D1"/>
    <mergeCell ref="A2:D2"/>
    <mergeCell ref="B3:D3"/>
    <mergeCell ref="C4:D4"/>
  </mergeCells>
  <conditionalFormatting sqref="E9:E19 E21:E30 E32:E42">
    <cfRule type="cellIs" dxfId="53" priority="5" stopIfTrue="1" operator="lessThan">
      <formula>-50</formula>
    </cfRule>
    <cfRule type="cellIs" dxfId="52" priority="6" stopIfTrue="1" operator="greaterThan">
      <formula>100</formula>
    </cfRule>
  </conditionalFormatting>
  <conditionalFormatting sqref="E9:E19 E21:E30 E32:E42">
    <cfRule type="cellIs" dxfId="51" priority="4" stopIfTrue="1" operator="greaterThan">
      <formula>100</formula>
    </cfRule>
  </conditionalFormatting>
  <conditionalFormatting sqref="E9:E19 E21:E30 E32:E42">
    <cfRule type="cellIs" dxfId="50" priority="2" stopIfTrue="1" operator="greaterThan">
      <formula>65</formula>
    </cfRule>
    <cfRule type="cellIs" dxfId="49" priority="3" stopIfTrue="1" operator="greaterThan">
      <formula>1</formula>
    </cfRule>
  </conditionalFormatting>
  <conditionalFormatting sqref="E9:E19 E21:E30 E32:E42">
    <cfRule type="cellIs" dxfId="48" priority="1" stopIfTrue="1" operator="lessThan">
      <formula>-0.5</formula>
    </cfRule>
  </conditionalFormatting>
  <pageMargins left="0.70866141732283472" right="0.70866141732283472" top="0.74803149606299213" bottom="0.74803149606299213" header="0.31496062992125984" footer="0.31496062992125984"/>
  <pageSetup scale="61" orientation="portrait" r:id="rId1"/>
  <rowBreaks count="1" manualBreakCount="1">
    <brk id="48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>
              <from>
                <xdr:col>3</xdr:col>
                <xdr:colOff>180975</xdr:colOff>
                <xdr:row>0</xdr:row>
                <xdr:rowOff>0</xdr:rowOff>
              </from>
              <to>
                <xdr:col>3</xdr:col>
                <xdr:colOff>1419225</xdr:colOff>
                <xdr:row>0</xdr:row>
                <xdr:rowOff>904875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39"/>
  <sheetViews>
    <sheetView showGridLines="0" zoomScaleNormal="100" workbookViewId="0">
      <selection activeCell="F14" sqref="F14"/>
    </sheetView>
  </sheetViews>
  <sheetFormatPr defaultRowHeight="12.75"/>
  <cols>
    <col min="1" max="1" width="3.140625" style="1" customWidth="1"/>
    <col min="2" max="2" width="112.140625" style="1" customWidth="1"/>
    <col min="3" max="4" width="21.42578125" style="1" customWidth="1"/>
    <col min="5" max="5" width="10.85546875" style="1" customWidth="1"/>
    <col min="6" max="7" width="42.28515625" style="1" customWidth="1"/>
    <col min="8" max="253" width="9.140625" style="1"/>
    <col min="254" max="254" width="3.140625" style="1" customWidth="1"/>
    <col min="255" max="255" width="10.28515625" style="1" customWidth="1"/>
    <col min="256" max="256" width="4.7109375" style="1" customWidth="1"/>
    <col min="257" max="257" width="15.42578125" style="1" customWidth="1"/>
    <col min="258" max="258" width="19.7109375" style="1" customWidth="1"/>
    <col min="259" max="260" width="22.7109375" style="1" customWidth="1"/>
    <col min="261" max="262" width="12.7109375" style="1" customWidth="1"/>
    <col min="263" max="509" width="9.140625" style="1"/>
    <col min="510" max="510" width="3.140625" style="1" customWidth="1"/>
    <col min="511" max="511" width="10.28515625" style="1" customWidth="1"/>
    <col min="512" max="512" width="4.7109375" style="1" customWidth="1"/>
    <col min="513" max="513" width="15.42578125" style="1" customWidth="1"/>
    <col min="514" max="514" width="19.7109375" style="1" customWidth="1"/>
    <col min="515" max="516" width="22.7109375" style="1" customWidth="1"/>
    <col min="517" max="518" width="12.7109375" style="1" customWidth="1"/>
    <col min="519" max="765" width="9.140625" style="1"/>
    <col min="766" max="766" width="3.140625" style="1" customWidth="1"/>
    <col min="767" max="767" width="10.28515625" style="1" customWidth="1"/>
    <col min="768" max="768" width="4.7109375" style="1" customWidth="1"/>
    <col min="769" max="769" width="15.42578125" style="1" customWidth="1"/>
    <col min="770" max="770" width="19.7109375" style="1" customWidth="1"/>
    <col min="771" max="772" width="22.7109375" style="1" customWidth="1"/>
    <col min="773" max="774" width="12.7109375" style="1" customWidth="1"/>
    <col min="775" max="1021" width="9.140625" style="1"/>
    <col min="1022" max="1022" width="3.140625" style="1" customWidth="1"/>
    <col min="1023" max="1023" width="10.28515625" style="1" customWidth="1"/>
    <col min="1024" max="1024" width="4.7109375" style="1" customWidth="1"/>
    <col min="1025" max="1025" width="15.42578125" style="1" customWidth="1"/>
    <col min="1026" max="1026" width="19.7109375" style="1" customWidth="1"/>
    <col min="1027" max="1028" width="22.7109375" style="1" customWidth="1"/>
    <col min="1029" max="1030" width="12.7109375" style="1" customWidth="1"/>
    <col min="1031" max="1277" width="9.140625" style="1"/>
    <col min="1278" max="1278" width="3.140625" style="1" customWidth="1"/>
    <col min="1279" max="1279" width="10.28515625" style="1" customWidth="1"/>
    <col min="1280" max="1280" width="4.7109375" style="1" customWidth="1"/>
    <col min="1281" max="1281" width="15.42578125" style="1" customWidth="1"/>
    <col min="1282" max="1282" width="19.7109375" style="1" customWidth="1"/>
    <col min="1283" max="1284" width="22.7109375" style="1" customWidth="1"/>
    <col min="1285" max="1286" width="12.7109375" style="1" customWidth="1"/>
    <col min="1287" max="1533" width="9.140625" style="1"/>
    <col min="1534" max="1534" width="3.140625" style="1" customWidth="1"/>
    <col min="1535" max="1535" width="10.28515625" style="1" customWidth="1"/>
    <col min="1536" max="1536" width="4.7109375" style="1" customWidth="1"/>
    <col min="1537" max="1537" width="15.42578125" style="1" customWidth="1"/>
    <col min="1538" max="1538" width="19.7109375" style="1" customWidth="1"/>
    <col min="1539" max="1540" width="22.7109375" style="1" customWidth="1"/>
    <col min="1541" max="1542" width="12.7109375" style="1" customWidth="1"/>
    <col min="1543" max="1789" width="9.140625" style="1"/>
    <col min="1790" max="1790" width="3.140625" style="1" customWidth="1"/>
    <col min="1791" max="1791" width="10.28515625" style="1" customWidth="1"/>
    <col min="1792" max="1792" width="4.7109375" style="1" customWidth="1"/>
    <col min="1793" max="1793" width="15.42578125" style="1" customWidth="1"/>
    <col min="1794" max="1794" width="19.7109375" style="1" customWidth="1"/>
    <col min="1795" max="1796" width="22.7109375" style="1" customWidth="1"/>
    <col min="1797" max="1798" width="12.7109375" style="1" customWidth="1"/>
    <col min="1799" max="2045" width="9.140625" style="1"/>
    <col min="2046" max="2046" width="3.140625" style="1" customWidth="1"/>
    <col min="2047" max="2047" width="10.28515625" style="1" customWidth="1"/>
    <col min="2048" max="2048" width="4.7109375" style="1" customWidth="1"/>
    <col min="2049" max="2049" width="15.42578125" style="1" customWidth="1"/>
    <col min="2050" max="2050" width="19.7109375" style="1" customWidth="1"/>
    <col min="2051" max="2052" width="22.7109375" style="1" customWidth="1"/>
    <col min="2053" max="2054" width="12.7109375" style="1" customWidth="1"/>
    <col min="2055" max="2301" width="9.140625" style="1"/>
    <col min="2302" max="2302" width="3.140625" style="1" customWidth="1"/>
    <col min="2303" max="2303" width="10.28515625" style="1" customWidth="1"/>
    <col min="2304" max="2304" width="4.7109375" style="1" customWidth="1"/>
    <col min="2305" max="2305" width="15.42578125" style="1" customWidth="1"/>
    <col min="2306" max="2306" width="19.7109375" style="1" customWidth="1"/>
    <col min="2307" max="2308" width="22.7109375" style="1" customWidth="1"/>
    <col min="2309" max="2310" width="12.7109375" style="1" customWidth="1"/>
    <col min="2311" max="2557" width="9.140625" style="1"/>
    <col min="2558" max="2558" width="3.140625" style="1" customWidth="1"/>
    <col min="2559" max="2559" width="10.28515625" style="1" customWidth="1"/>
    <col min="2560" max="2560" width="4.7109375" style="1" customWidth="1"/>
    <col min="2561" max="2561" width="15.42578125" style="1" customWidth="1"/>
    <col min="2562" max="2562" width="19.7109375" style="1" customWidth="1"/>
    <col min="2563" max="2564" width="22.7109375" style="1" customWidth="1"/>
    <col min="2565" max="2566" width="12.7109375" style="1" customWidth="1"/>
    <col min="2567" max="2813" width="9.140625" style="1"/>
    <col min="2814" max="2814" width="3.140625" style="1" customWidth="1"/>
    <col min="2815" max="2815" width="10.28515625" style="1" customWidth="1"/>
    <col min="2816" max="2816" width="4.7109375" style="1" customWidth="1"/>
    <col min="2817" max="2817" width="15.42578125" style="1" customWidth="1"/>
    <col min="2818" max="2818" width="19.7109375" style="1" customWidth="1"/>
    <col min="2819" max="2820" width="22.7109375" style="1" customWidth="1"/>
    <col min="2821" max="2822" width="12.7109375" style="1" customWidth="1"/>
    <col min="2823" max="3069" width="9.140625" style="1"/>
    <col min="3070" max="3070" width="3.140625" style="1" customWidth="1"/>
    <col min="3071" max="3071" width="10.28515625" style="1" customWidth="1"/>
    <col min="3072" max="3072" width="4.7109375" style="1" customWidth="1"/>
    <col min="3073" max="3073" width="15.42578125" style="1" customWidth="1"/>
    <col min="3074" max="3074" width="19.7109375" style="1" customWidth="1"/>
    <col min="3075" max="3076" width="22.7109375" style="1" customWidth="1"/>
    <col min="3077" max="3078" width="12.7109375" style="1" customWidth="1"/>
    <col min="3079" max="3325" width="9.140625" style="1"/>
    <col min="3326" max="3326" width="3.140625" style="1" customWidth="1"/>
    <col min="3327" max="3327" width="10.28515625" style="1" customWidth="1"/>
    <col min="3328" max="3328" width="4.7109375" style="1" customWidth="1"/>
    <col min="3329" max="3329" width="15.42578125" style="1" customWidth="1"/>
    <col min="3330" max="3330" width="19.7109375" style="1" customWidth="1"/>
    <col min="3331" max="3332" width="22.7109375" style="1" customWidth="1"/>
    <col min="3333" max="3334" width="12.7109375" style="1" customWidth="1"/>
    <col min="3335" max="3581" width="9.140625" style="1"/>
    <col min="3582" max="3582" width="3.140625" style="1" customWidth="1"/>
    <col min="3583" max="3583" width="10.28515625" style="1" customWidth="1"/>
    <col min="3584" max="3584" width="4.7109375" style="1" customWidth="1"/>
    <col min="3585" max="3585" width="15.42578125" style="1" customWidth="1"/>
    <col min="3586" max="3586" width="19.7109375" style="1" customWidth="1"/>
    <col min="3587" max="3588" width="22.7109375" style="1" customWidth="1"/>
    <col min="3589" max="3590" width="12.7109375" style="1" customWidth="1"/>
    <col min="3591" max="3837" width="9.140625" style="1"/>
    <col min="3838" max="3838" width="3.140625" style="1" customWidth="1"/>
    <col min="3839" max="3839" width="10.28515625" style="1" customWidth="1"/>
    <col min="3840" max="3840" width="4.7109375" style="1" customWidth="1"/>
    <col min="3841" max="3841" width="15.42578125" style="1" customWidth="1"/>
    <col min="3842" max="3842" width="19.7109375" style="1" customWidth="1"/>
    <col min="3843" max="3844" width="22.7109375" style="1" customWidth="1"/>
    <col min="3845" max="3846" width="12.7109375" style="1" customWidth="1"/>
    <col min="3847" max="4093" width="9.140625" style="1"/>
    <col min="4094" max="4094" width="3.140625" style="1" customWidth="1"/>
    <col min="4095" max="4095" width="10.28515625" style="1" customWidth="1"/>
    <col min="4096" max="4096" width="4.7109375" style="1" customWidth="1"/>
    <col min="4097" max="4097" width="15.42578125" style="1" customWidth="1"/>
    <col min="4098" max="4098" width="19.7109375" style="1" customWidth="1"/>
    <col min="4099" max="4100" width="22.7109375" style="1" customWidth="1"/>
    <col min="4101" max="4102" width="12.7109375" style="1" customWidth="1"/>
    <col min="4103" max="4349" width="9.140625" style="1"/>
    <col min="4350" max="4350" width="3.140625" style="1" customWidth="1"/>
    <col min="4351" max="4351" width="10.28515625" style="1" customWidth="1"/>
    <col min="4352" max="4352" width="4.7109375" style="1" customWidth="1"/>
    <col min="4353" max="4353" width="15.42578125" style="1" customWidth="1"/>
    <col min="4354" max="4354" width="19.7109375" style="1" customWidth="1"/>
    <col min="4355" max="4356" width="22.7109375" style="1" customWidth="1"/>
    <col min="4357" max="4358" width="12.7109375" style="1" customWidth="1"/>
    <col min="4359" max="4605" width="9.140625" style="1"/>
    <col min="4606" max="4606" width="3.140625" style="1" customWidth="1"/>
    <col min="4607" max="4607" width="10.28515625" style="1" customWidth="1"/>
    <col min="4608" max="4608" width="4.7109375" style="1" customWidth="1"/>
    <col min="4609" max="4609" width="15.42578125" style="1" customWidth="1"/>
    <col min="4610" max="4610" width="19.7109375" style="1" customWidth="1"/>
    <col min="4611" max="4612" width="22.7109375" style="1" customWidth="1"/>
    <col min="4613" max="4614" width="12.7109375" style="1" customWidth="1"/>
    <col min="4615" max="4861" width="9.140625" style="1"/>
    <col min="4862" max="4862" width="3.140625" style="1" customWidth="1"/>
    <col min="4863" max="4863" width="10.28515625" style="1" customWidth="1"/>
    <col min="4864" max="4864" width="4.7109375" style="1" customWidth="1"/>
    <col min="4865" max="4865" width="15.42578125" style="1" customWidth="1"/>
    <col min="4866" max="4866" width="19.7109375" style="1" customWidth="1"/>
    <col min="4867" max="4868" width="22.7109375" style="1" customWidth="1"/>
    <col min="4869" max="4870" width="12.7109375" style="1" customWidth="1"/>
    <col min="4871" max="5117" width="9.140625" style="1"/>
    <col min="5118" max="5118" width="3.140625" style="1" customWidth="1"/>
    <col min="5119" max="5119" width="10.28515625" style="1" customWidth="1"/>
    <col min="5120" max="5120" width="4.7109375" style="1" customWidth="1"/>
    <col min="5121" max="5121" width="15.42578125" style="1" customWidth="1"/>
    <col min="5122" max="5122" width="19.7109375" style="1" customWidth="1"/>
    <col min="5123" max="5124" width="22.7109375" style="1" customWidth="1"/>
    <col min="5125" max="5126" width="12.7109375" style="1" customWidth="1"/>
    <col min="5127" max="5373" width="9.140625" style="1"/>
    <col min="5374" max="5374" width="3.140625" style="1" customWidth="1"/>
    <col min="5375" max="5375" width="10.28515625" style="1" customWidth="1"/>
    <col min="5376" max="5376" width="4.7109375" style="1" customWidth="1"/>
    <col min="5377" max="5377" width="15.42578125" style="1" customWidth="1"/>
    <col min="5378" max="5378" width="19.7109375" style="1" customWidth="1"/>
    <col min="5379" max="5380" width="22.7109375" style="1" customWidth="1"/>
    <col min="5381" max="5382" width="12.7109375" style="1" customWidth="1"/>
    <col min="5383" max="5629" width="9.140625" style="1"/>
    <col min="5630" max="5630" width="3.140625" style="1" customWidth="1"/>
    <col min="5631" max="5631" width="10.28515625" style="1" customWidth="1"/>
    <col min="5632" max="5632" width="4.7109375" style="1" customWidth="1"/>
    <col min="5633" max="5633" width="15.42578125" style="1" customWidth="1"/>
    <col min="5634" max="5634" width="19.7109375" style="1" customWidth="1"/>
    <col min="5635" max="5636" width="22.7109375" style="1" customWidth="1"/>
    <col min="5637" max="5638" width="12.7109375" style="1" customWidth="1"/>
    <col min="5639" max="5885" width="9.140625" style="1"/>
    <col min="5886" max="5886" width="3.140625" style="1" customWidth="1"/>
    <col min="5887" max="5887" width="10.28515625" style="1" customWidth="1"/>
    <col min="5888" max="5888" width="4.7109375" style="1" customWidth="1"/>
    <col min="5889" max="5889" width="15.42578125" style="1" customWidth="1"/>
    <col min="5890" max="5890" width="19.7109375" style="1" customWidth="1"/>
    <col min="5891" max="5892" width="22.7109375" style="1" customWidth="1"/>
    <col min="5893" max="5894" width="12.7109375" style="1" customWidth="1"/>
    <col min="5895" max="6141" width="9.140625" style="1"/>
    <col min="6142" max="6142" width="3.140625" style="1" customWidth="1"/>
    <col min="6143" max="6143" width="10.28515625" style="1" customWidth="1"/>
    <col min="6144" max="6144" width="4.7109375" style="1" customWidth="1"/>
    <col min="6145" max="6145" width="15.42578125" style="1" customWidth="1"/>
    <col min="6146" max="6146" width="19.7109375" style="1" customWidth="1"/>
    <col min="6147" max="6148" width="22.7109375" style="1" customWidth="1"/>
    <col min="6149" max="6150" width="12.7109375" style="1" customWidth="1"/>
    <col min="6151" max="6397" width="9.140625" style="1"/>
    <col min="6398" max="6398" width="3.140625" style="1" customWidth="1"/>
    <col min="6399" max="6399" width="10.28515625" style="1" customWidth="1"/>
    <col min="6400" max="6400" width="4.7109375" style="1" customWidth="1"/>
    <col min="6401" max="6401" width="15.42578125" style="1" customWidth="1"/>
    <col min="6402" max="6402" width="19.7109375" style="1" customWidth="1"/>
    <col min="6403" max="6404" width="22.7109375" style="1" customWidth="1"/>
    <col min="6405" max="6406" width="12.7109375" style="1" customWidth="1"/>
    <col min="6407" max="6653" width="9.140625" style="1"/>
    <col min="6654" max="6654" width="3.140625" style="1" customWidth="1"/>
    <col min="6655" max="6655" width="10.28515625" style="1" customWidth="1"/>
    <col min="6656" max="6656" width="4.7109375" style="1" customWidth="1"/>
    <col min="6657" max="6657" width="15.42578125" style="1" customWidth="1"/>
    <col min="6658" max="6658" width="19.7109375" style="1" customWidth="1"/>
    <col min="6659" max="6660" width="22.7109375" style="1" customWidth="1"/>
    <col min="6661" max="6662" width="12.7109375" style="1" customWidth="1"/>
    <col min="6663" max="6909" width="9.140625" style="1"/>
    <col min="6910" max="6910" width="3.140625" style="1" customWidth="1"/>
    <col min="6911" max="6911" width="10.28515625" style="1" customWidth="1"/>
    <col min="6912" max="6912" width="4.7109375" style="1" customWidth="1"/>
    <col min="6913" max="6913" width="15.42578125" style="1" customWidth="1"/>
    <col min="6914" max="6914" width="19.7109375" style="1" customWidth="1"/>
    <col min="6915" max="6916" width="22.7109375" style="1" customWidth="1"/>
    <col min="6917" max="6918" width="12.7109375" style="1" customWidth="1"/>
    <col min="6919" max="7165" width="9.140625" style="1"/>
    <col min="7166" max="7166" width="3.140625" style="1" customWidth="1"/>
    <col min="7167" max="7167" width="10.28515625" style="1" customWidth="1"/>
    <col min="7168" max="7168" width="4.7109375" style="1" customWidth="1"/>
    <col min="7169" max="7169" width="15.42578125" style="1" customWidth="1"/>
    <col min="7170" max="7170" width="19.7109375" style="1" customWidth="1"/>
    <col min="7171" max="7172" width="22.7109375" style="1" customWidth="1"/>
    <col min="7173" max="7174" width="12.7109375" style="1" customWidth="1"/>
    <col min="7175" max="7421" width="9.140625" style="1"/>
    <col min="7422" max="7422" width="3.140625" style="1" customWidth="1"/>
    <col min="7423" max="7423" width="10.28515625" style="1" customWidth="1"/>
    <col min="7424" max="7424" width="4.7109375" style="1" customWidth="1"/>
    <col min="7425" max="7425" width="15.42578125" style="1" customWidth="1"/>
    <col min="7426" max="7426" width="19.7109375" style="1" customWidth="1"/>
    <col min="7427" max="7428" width="22.7109375" style="1" customWidth="1"/>
    <col min="7429" max="7430" width="12.7109375" style="1" customWidth="1"/>
    <col min="7431" max="7677" width="9.140625" style="1"/>
    <col min="7678" max="7678" width="3.140625" style="1" customWidth="1"/>
    <col min="7679" max="7679" width="10.28515625" style="1" customWidth="1"/>
    <col min="7680" max="7680" width="4.7109375" style="1" customWidth="1"/>
    <col min="7681" max="7681" width="15.42578125" style="1" customWidth="1"/>
    <col min="7682" max="7682" width="19.7109375" style="1" customWidth="1"/>
    <col min="7683" max="7684" width="22.7109375" style="1" customWidth="1"/>
    <col min="7685" max="7686" width="12.7109375" style="1" customWidth="1"/>
    <col min="7687" max="7933" width="9.140625" style="1"/>
    <col min="7934" max="7934" width="3.140625" style="1" customWidth="1"/>
    <col min="7935" max="7935" width="10.28515625" style="1" customWidth="1"/>
    <col min="7936" max="7936" width="4.7109375" style="1" customWidth="1"/>
    <col min="7937" max="7937" width="15.42578125" style="1" customWidth="1"/>
    <col min="7938" max="7938" width="19.7109375" style="1" customWidth="1"/>
    <col min="7939" max="7940" width="22.7109375" style="1" customWidth="1"/>
    <col min="7941" max="7942" width="12.7109375" style="1" customWidth="1"/>
    <col min="7943" max="8189" width="9.140625" style="1"/>
    <col min="8190" max="8190" width="3.140625" style="1" customWidth="1"/>
    <col min="8191" max="8191" width="10.28515625" style="1" customWidth="1"/>
    <col min="8192" max="8192" width="4.7109375" style="1" customWidth="1"/>
    <col min="8193" max="8193" width="15.42578125" style="1" customWidth="1"/>
    <col min="8194" max="8194" width="19.7109375" style="1" customWidth="1"/>
    <col min="8195" max="8196" width="22.7109375" style="1" customWidth="1"/>
    <col min="8197" max="8198" width="12.7109375" style="1" customWidth="1"/>
    <col min="8199" max="8445" width="9.140625" style="1"/>
    <col min="8446" max="8446" width="3.140625" style="1" customWidth="1"/>
    <col min="8447" max="8447" width="10.28515625" style="1" customWidth="1"/>
    <col min="8448" max="8448" width="4.7109375" style="1" customWidth="1"/>
    <col min="8449" max="8449" width="15.42578125" style="1" customWidth="1"/>
    <col min="8450" max="8450" width="19.7109375" style="1" customWidth="1"/>
    <col min="8451" max="8452" width="22.7109375" style="1" customWidth="1"/>
    <col min="8453" max="8454" width="12.7109375" style="1" customWidth="1"/>
    <col min="8455" max="8701" width="9.140625" style="1"/>
    <col min="8702" max="8702" width="3.140625" style="1" customWidth="1"/>
    <col min="8703" max="8703" width="10.28515625" style="1" customWidth="1"/>
    <col min="8704" max="8704" width="4.7109375" style="1" customWidth="1"/>
    <col min="8705" max="8705" width="15.42578125" style="1" customWidth="1"/>
    <col min="8706" max="8706" width="19.7109375" style="1" customWidth="1"/>
    <col min="8707" max="8708" width="22.7109375" style="1" customWidth="1"/>
    <col min="8709" max="8710" width="12.7109375" style="1" customWidth="1"/>
    <col min="8711" max="8957" width="9.140625" style="1"/>
    <col min="8958" max="8958" width="3.140625" style="1" customWidth="1"/>
    <col min="8959" max="8959" width="10.28515625" style="1" customWidth="1"/>
    <col min="8960" max="8960" width="4.7109375" style="1" customWidth="1"/>
    <col min="8961" max="8961" width="15.42578125" style="1" customWidth="1"/>
    <col min="8962" max="8962" width="19.7109375" style="1" customWidth="1"/>
    <col min="8963" max="8964" width="22.7109375" style="1" customWidth="1"/>
    <col min="8965" max="8966" width="12.7109375" style="1" customWidth="1"/>
    <col min="8967" max="9213" width="9.140625" style="1"/>
    <col min="9214" max="9214" width="3.140625" style="1" customWidth="1"/>
    <col min="9215" max="9215" width="10.28515625" style="1" customWidth="1"/>
    <col min="9216" max="9216" width="4.7109375" style="1" customWidth="1"/>
    <col min="9217" max="9217" width="15.42578125" style="1" customWidth="1"/>
    <col min="9218" max="9218" width="19.7109375" style="1" customWidth="1"/>
    <col min="9219" max="9220" width="22.7109375" style="1" customWidth="1"/>
    <col min="9221" max="9222" width="12.7109375" style="1" customWidth="1"/>
    <col min="9223" max="9469" width="9.140625" style="1"/>
    <col min="9470" max="9470" width="3.140625" style="1" customWidth="1"/>
    <col min="9471" max="9471" width="10.28515625" style="1" customWidth="1"/>
    <col min="9472" max="9472" width="4.7109375" style="1" customWidth="1"/>
    <col min="9473" max="9473" width="15.42578125" style="1" customWidth="1"/>
    <col min="9474" max="9474" width="19.7109375" style="1" customWidth="1"/>
    <col min="9475" max="9476" width="22.7109375" style="1" customWidth="1"/>
    <col min="9477" max="9478" width="12.7109375" style="1" customWidth="1"/>
    <col min="9479" max="9725" width="9.140625" style="1"/>
    <col min="9726" max="9726" width="3.140625" style="1" customWidth="1"/>
    <col min="9727" max="9727" width="10.28515625" style="1" customWidth="1"/>
    <col min="9728" max="9728" width="4.7109375" style="1" customWidth="1"/>
    <col min="9729" max="9729" width="15.42578125" style="1" customWidth="1"/>
    <col min="9730" max="9730" width="19.7109375" style="1" customWidth="1"/>
    <col min="9731" max="9732" width="22.7109375" style="1" customWidth="1"/>
    <col min="9733" max="9734" width="12.7109375" style="1" customWidth="1"/>
    <col min="9735" max="9981" width="9.140625" style="1"/>
    <col min="9982" max="9982" width="3.140625" style="1" customWidth="1"/>
    <col min="9983" max="9983" width="10.28515625" style="1" customWidth="1"/>
    <col min="9984" max="9984" width="4.7109375" style="1" customWidth="1"/>
    <col min="9985" max="9985" width="15.42578125" style="1" customWidth="1"/>
    <col min="9986" max="9986" width="19.7109375" style="1" customWidth="1"/>
    <col min="9987" max="9988" width="22.7109375" style="1" customWidth="1"/>
    <col min="9989" max="9990" width="12.7109375" style="1" customWidth="1"/>
    <col min="9991" max="10237" width="9.140625" style="1"/>
    <col min="10238" max="10238" width="3.140625" style="1" customWidth="1"/>
    <col min="10239" max="10239" width="10.28515625" style="1" customWidth="1"/>
    <col min="10240" max="10240" width="4.7109375" style="1" customWidth="1"/>
    <col min="10241" max="10241" width="15.42578125" style="1" customWidth="1"/>
    <col min="10242" max="10242" width="19.7109375" style="1" customWidth="1"/>
    <col min="10243" max="10244" width="22.7109375" style="1" customWidth="1"/>
    <col min="10245" max="10246" width="12.7109375" style="1" customWidth="1"/>
    <col min="10247" max="10493" width="9.140625" style="1"/>
    <col min="10494" max="10494" width="3.140625" style="1" customWidth="1"/>
    <col min="10495" max="10495" width="10.28515625" style="1" customWidth="1"/>
    <col min="10496" max="10496" width="4.7109375" style="1" customWidth="1"/>
    <col min="10497" max="10497" width="15.42578125" style="1" customWidth="1"/>
    <col min="10498" max="10498" width="19.7109375" style="1" customWidth="1"/>
    <col min="10499" max="10500" width="22.7109375" style="1" customWidth="1"/>
    <col min="10501" max="10502" width="12.7109375" style="1" customWidth="1"/>
    <col min="10503" max="10749" width="9.140625" style="1"/>
    <col min="10750" max="10750" width="3.140625" style="1" customWidth="1"/>
    <col min="10751" max="10751" width="10.28515625" style="1" customWidth="1"/>
    <col min="10752" max="10752" width="4.7109375" style="1" customWidth="1"/>
    <col min="10753" max="10753" width="15.42578125" style="1" customWidth="1"/>
    <col min="10754" max="10754" width="19.7109375" style="1" customWidth="1"/>
    <col min="10755" max="10756" width="22.7109375" style="1" customWidth="1"/>
    <col min="10757" max="10758" width="12.7109375" style="1" customWidth="1"/>
    <col min="10759" max="11005" width="9.140625" style="1"/>
    <col min="11006" max="11006" width="3.140625" style="1" customWidth="1"/>
    <col min="11007" max="11007" width="10.28515625" style="1" customWidth="1"/>
    <col min="11008" max="11008" width="4.7109375" style="1" customWidth="1"/>
    <col min="11009" max="11009" width="15.42578125" style="1" customWidth="1"/>
    <col min="11010" max="11010" width="19.7109375" style="1" customWidth="1"/>
    <col min="11011" max="11012" width="22.7109375" style="1" customWidth="1"/>
    <col min="11013" max="11014" width="12.7109375" style="1" customWidth="1"/>
    <col min="11015" max="11261" width="9.140625" style="1"/>
    <col min="11262" max="11262" width="3.140625" style="1" customWidth="1"/>
    <col min="11263" max="11263" width="10.28515625" style="1" customWidth="1"/>
    <col min="11264" max="11264" width="4.7109375" style="1" customWidth="1"/>
    <col min="11265" max="11265" width="15.42578125" style="1" customWidth="1"/>
    <col min="11266" max="11266" width="19.7109375" style="1" customWidth="1"/>
    <col min="11267" max="11268" width="22.7109375" style="1" customWidth="1"/>
    <col min="11269" max="11270" width="12.7109375" style="1" customWidth="1"/>
    <col min="11271" max="11517" width="9.140625" style="1"/>
    <col min="11518" max="11518" width="3.140625" style="1" customWidth="1"/>
    <col min="11519" max="11519" width="10.28515625" style="1" customWidth="1"/>
    <col min="11520" max="11520" width="4.7109375" style="1" customWidth="1"/>
    <col min="11521" max="11521" width="15.42578125" style="1" customWidth="1"/>
    <col min="11522" max="11522" width="19.7109375" style="1" customWidth="1"/>
    <col min="11523" max="11524" width="22.7109375" style="1" customWidth="1"/>
    <col min="11525" max="11526" width="12.7109375" style="1" customWidth="1"/>
    <col min="11527" max="11773" width="9.140625" style="1"/>
    <col min="11774" max="11774" width="3.140625" style="1" customWidth="1"/>
    <col min="11775" max="11775" width="10.28515625" style="1" customWidth="1"/>
    <col min="11776" max="11776" width="4.7109375" style="1" customWidth="1"/>
    <col min="11777" max="11777" width="15.42578125" style="1" customWidth="1"/>
    <col min="11778" max="11778" width="19.7109375" style="1" customWidth="1"/>
    <col min="11779" max="11780" width="22.7109375" style="1" customWidth="1"/>
    <col min="11781" max="11782" width="12.7109375" style="1" customWidth="1"/>
    <col min="11783" max="12029" width="9.140625" style="1"/>
    <col min="12030" max="12030" width="3.140625" style="1" customWidth="1"/>
    <col min="12031" max="12031" width="10.28515625" style="1" customWidth="1"/>
    <col min="12032" max="12032" width="4.7109375" style="1" customWidth="1"/>
    <col min="12033" max="12033" width="15.42578125" style="1" customWidth="1"/>
    <col min="12034" max="12034" width="19.7109375" style="1" customWidth="1"/>
    <col min="12035" max="12036" width="22.7109375" style="1" customWidth="1"/>
    <col min="12037" max="12038" width="12.7109375" style="1" customWidth="1"/>
    <col min="12039" max="12285" width="9.140625" style="1"/>
    <col min="12286" max="12286" width="3.140625" style="1" customWidth="1"/>
    <col min="12287" max="12287" width="10.28515625" style="1" customWidth="1"/>
    <col min="12288" max="12288" width="4.7109375" style="1" customWidth="1"/>
    <col min="12289" max="12289" width="15.42578125" style="1" customWidth="1"/>
    <col min="12290" max="12290" width="19.7109375" style="1" customWidth="1"/>
    <col min="12291" max="12292" width="22.7109375" style="1" customWidth="1"/>
    <col min="12293" max="12294" width="12.7109375" style="1" customWidth="1"/>
    <col min="12295" max="12541" width="9.140625" style="1"/>
    <col min="12542" max="12542" width="3.140625" style="1" customWidth="1"/>
    <col min="12543" max="12543" width="10.28515625" style="1" customWidth="1"/>
    <col min="12544" max="12544" width="4.7109375" style="1" customWidth="1"/>
    <col min="12545" max="12545" width="15.42578125" style="1" customWidth="1"/>
    <col min="12546" max="12546" width="19.7109375" style="1" customWidth="1"/>
    <col min="12547" max="12548" width="22.7109375" style="1" customWidth="1"/>
    <col min="12549" max="12550" width="12.7109375" style="1" customWidth="1"/>
    <col min="12551" max="12797" width="9.140625" style="1"/>
    <col min="12798" max="12798" width="3.140625" style="1" customWidth="1"/>
    <col min="12799" max="12799" width="10.28515625" style="1" customWidth="1"/>
    <col min="12800" max="12800" width="4.7109375" style="1" customWidth="1"/>
    <col min="12801" max="12801" width="15.42578125" style="1" customWidth="1"/>
    <col min="12802" max="12802" width="19.7109375" style="1" customWidth="1"/>
    <col min="12803" max="12804" width="22.7109375" style="1" customWidth="1"/>
    <col min="12805" max="12806" width="12.7109375" style="1" customWidth="1"/>
    <col min="12807" max="13053" width="9.140625" style="1"/>
    <col min="13054" max="13054" width="3.140625" style="1" customWidth="1"/>
    <col min="13055" max="13055" width="10.28515625" style="1" customWidth="1"/>
    <col min="13056" max="13056" width="4.7109375" style="1" customWidth="1"/>
    <col min="13057" max="13057" width="15.42578125" style="1" customWidth="1"/>
    <col min="13058" max="13058" width="19.7109375" style="1" customWidth="1"/>
    <col min="13059" max="13060" width="22.7109375" style="1" customWidth="1"/>
    <col min="13061" max="13062" width="12.7109375" style="1" customWidth="1"/>
    <col min="13063" max="13309" width="9.140625" style="1"/>
    <col min="13310" max="13310" width="3.140625" style="1" customWidth="1"/>
    <col min="13311" max="13311" width="10.28515625" style="1" customWidth="1"/>
    <col min="13312" max="13312" width="4.7109375" style="1" customWidth="1"/>
    <col min="13313" max="13313" width="15.42578125" style="1" customWidth="1"/>
    <col min="13314" max="13314" width="19.7109375" style="1" customWidth="1"/>
    <col min="13315" max="13316" width="22.7109375" style="1" customWidth="1"/>
    <col min="13317" max="13318" width="12.7109375" style="1" customWidth="1"/>
    <col min="13319" max="13565" width="9.140625" style="1"/>
    <col min="13566" max="13566" width="3.140625" style="1" customWidth="1"/>
    <col min="13567" max="13567" width="10.28515625" style="1" customWidth="1"/>
    <col min="13568" max="13568" width="4.7109375" style="1" customWidth="1"/>
    <col min="13569" max="13569" width="15.42578125" style="1" customWidth="1"/>
    <col min="13570" max="13570" width="19.7109375" style="1" customWidth="1"/>
    <col min="13571" max="13572" width="22.7109375" style="1" customWidth="1"/>
    <col min="13573" max="13574" width="12.7109375" style="1" customWidth="1"/>
    <col min="13575" max="13821" width="9.140625" style="1"/>
    <col min="13822" max="13822" width="3.140625" style="1" customWidth="1"/>
    <col min="13823" max="13823" width="10.28515625" style="1" customWidth="1"/>
    <col min="13824" max="13824" width="4.7109375" style="1" customWidth="1"/>
    <col min="13825" max="13825" width="15.42578125" style="1" customWidth="1"/>
    <col min="13826" max="13826" width="19.7109375" style="1" customWidth="1"/>
    <col min="13827" max="13828" width="22.7109375" style="1" customWidth="1"/>
    <col min="13829" max="13830" width="12.7109375" style="1" customWidth="1"/>
    <col min="13831" max="14077" width="9.140625" style="1"/>
    <col min="14078" max="14078" width="3.140625" style="1" customWidth="1"/>
    <col min="14079" max="14079" width="10.28515625" style="1" customWidth="1"/>
    <col min="14080" max="14080" width="4.7109375" style="1" customWidth="1"/>
    <col min="14081" max="14081" width="15.42578125" style="1" customWidth="1"/>
    <col min="14082" max="14082" width="19.7109375" style="1" customWidth="1"/>
    <col min="14083" max="14084" width="22.7109375" style="1" customWidth="1"/>
    <col min="14085" max="14086" width="12.7109375" style="1" customWidth="1"/>
    <col min="14087" max="14333" width="9.140625" style="1"/>
    <col min="14334" max="14334" width="3.140625" style="1" customWidth="1"/>
    <col min="14335" max="14335" width="10.28515625" style="1" customWidth="1"/>
    <col min="14336" max="14336" width="4.7109375" style="1" customWidth="1"/>
    <col min="14337" max="14337" width="15.42578125" style="1" customWidth="1"/>
    <col min="14338" max="14338" width="19.7109375" style="1" customWidth="1"/>
    <col min="14339" max="14340" width="22.7109375" style="1" customWidth="1"/>
    <col min="14341" max="14342" width="12.7109375" style="1" customWidth="1"/>
    <col min="14343" max="14589" width="9.140625" style="1"/>
    <col min="14590" max="14590" width="3.140625" style="1" customWidth="1"/>
    <col min="14591" max="14591" width="10.28515625" style="1" customWidth="1"/>
    <col min="14592" max="14592" width="4.7109375" style="1" customWidth="1"/>
    <col min="14593" max="14593" width="15.42578125" style="1" customWidth="1"/>
    <col min="14594" max="14594" width="19.7109375" style="1" customWidth="1"/>
    <col min="14595" max="14596" width="22.7109375" style="1" customWidth="1"/>
    <col min="14597" max="14598" width="12.7109375" style="1" customWidth="1"/>
    <col min="14599" max="14845" width="9.140625" style="1"/>
    <col min="14846" max="14846" width="3.140625" style="1" customWidth="1"/>
    <col min="14847" max="14847" width="10.28515625" style="1" customWidth="1"/>
    <col min="14848" max="14848" width="4.7109375" style="1" customWidth="1"/>
    <col min="14849" max="14849" width="15.42578125" style="1" customWidth="1"/>
    <col min="14850" max="14850" width="19.7109375" style="1" customWidth="1"/>
    <col min="14851" max="14852" width="22.7109375" style="1" customWidth="1"/>
    <col min="14853" max="14854" width="12.7109375" style="1" customWidth="1"/>
    <col min="14855" max="15101" width="9.140625" style="1"/>
    <col min="15102" max="15102" width="3.140625" style="1" customWidth="1"/>
    <col min="15103" max="15103" width="10.28515625" style="1" customWidth="1"/>
    <col min="15104" max="15104" width="4.7109375" style="1" customWidth="1"/>
    <col min="15105" max="15105" width="15.42578125" style="1" customWidth="1"/>
    <col min="15106" max="15106" width="19.7109375" style="1" customWidth="1"/>
    <col min="15107" max="15108" width="22.7109375" style="1" customWidth="1"/>
    <col min="15109" max="15110" width="12.7109375" style="1" customWidth="1"/>
    <col min="15111" max="15357" width="9.140625" style="1"/>
    <col min="15358" max="15358" width="3.140625" style="1" customWidth="1"/>
    <col min="15359" max="15359" width="10.28515625" style="1" customWidth="1"/>
    <col min="15360" max="15360" width="4.7109375" style="1" customWidth="1"/>
    <col min="15361" max="15361" width="15.42578125" style="1" customWidth="1"/>
    <col min="15362" max="15362" width="19.7109375" style="1" customWidth="1"/>
    <col min="15363" max="15364" width="22.7109375" style="1" customWidth="1"/>
    <col min="15365" max="15366" width="12.7109375" style="1" customWidth="1"/>
    <col min="15367" max="15613" width="9.140625" style="1"/>
    <col min="15614" max="15614" width="3.140625" style="1" customWidth="1"/>
    <col min="15615" max="15615" width="10.28515625" style="1" customWidth="1"/>
    <col min="15616" max="15616" width="4.7109375" style="1" customWidth="1"/>
    <col min="15617" max="15617" width="15.42578125" style="1" customWidth="1"/>
    <col min="15618" max="15618" width="19.7109375" style="1" customWidth="1"/>
    <col min="15619" max="15620" width="22.7109375" style="1" customWidth="1"/>
    <col min="15621" max="15622" width="12.7109375" style="1" customWidth="1"/>
    <col min="15623" max="15869" width="9.140625" style="1"/>
    <col min="15870" max="15870" width="3.140625" style="1" customWidth="1"/>
    <col min="15871" max="15871" width="10.28515625" style="1" customWidth="1"/>
    <col min="15872" max="15872" width="4.7109375" style="1" customWidth="1"/>
    <col min="15873" max="15873" width="15.42578125" style="1" customWidth="1"/>
    <col min="15874" max="15874" width="19.7109375" style="1" customWidth="1"/>
    <col min="15875" max="15876" width="22.7109375" style="1" customWidth="1"/>
    <col min="15877" max="15878" width="12.7109375" style="1" customWidth="1"/>
    <col min="15879" max="16125" width="9.140625" style="1"/>
    <col min="16126" max="16126" width="3.140625" style="1" customWidth="1"/>
    <col min="16127" max="16127" width="10.28515625" style="1" customWidth="1"/>
    <col min="16128" max="16128" width="4.7109375" style="1" customWidth="1"/>
    <col min="16129" max="16129" width="15.42578125" style="1" customWidth="1"/>
    <col min="16130" max="16130" width="19.7109375" style="1" customWidth="1"/>
    <col min="16131" max="16132" width="22.7109375" style="1" customWidth="1"/>
    <col min="16133" max="16134" width="12.7109375" style="1" customWidth="1"/>
    <col min="16135" max="16384" width="9.140625" style="1"/>
  </cols>
  <sheetData>
    <row r="1" spans="1:7" ht="77.25" customHeight="1">
      <c r="A1" s="257" t="s">
        <v>311</v>
      </c>
      <c r="B1" s="257"/>
      <c r="C1" s="257"/>
      <c r="D1" s="257"/>
    </row>
    <row r="2" spans="1:7" ht="37.5" customHeight="1">
      <c r="A2" s="258" t="s">
        <v>312</v>
      </c>
      <c r="B2" s="258"/>
      <c r="C2" s="258"/>
      <c r="D2" s="258"/>
    </row>
    <row r="3" spans="1:7" ht="33" customHeight="1">
      <c r="B3" s="259" t="s">
        <v>550</v>
      </c>
      <c r="C3" s="259"/>
      <c r="D3" s="259"/>
    </row>
    <row r="4" spans="1:7" ht="20.100000000000001" customHeight="1">
      <c r="A4" s="2" t="s">
        <v>313</v>
      </c>
      <c r="B4" s="3"/>
      <c r="C4" s="260"/>
      <c r="D4" s="260"/>
      <c r="E4" s="4"/>
      <c r="F4" s="4"/>
    </row>
    <row r="5" spans="1:7" ht="20.100000000000001" customHeight="1">
      <c r="A5" s="2" t="s">
        <v>314</v>
      </c>
      <c r="B5" s="5"/>
      <c r="C5" s="6" t="s">
        <v>76</v>
      </c>
      <c r="D5" s="7"/>
    </row>
    <row r="6" spans="1:7" ht="10.5" customHeight="1">
      <c r="A6" s="8"/>
      <c r="C6" s="9"/>
      <c r="D6" s="10"/>
    </row>
    <row r="7" spans="1:7" ht="18.95" customHeight="1" thickBot="1">
      <c r="A7" s="11" t="s">
        <v>546</v>
      </c>
      <c r="B7" s="12"/>
      <c r="C7" s="13">
        <v>2022</v>
      </c>
      <c r="D7" s="13">
        <v>2021</v>
      </c>
      <c r="E7" s="14"/>
      <c r="F7" s="242" t="str">
        <f>IF(LEN(F11)+LEN(F16)+LEN(F19)+LEN(F21)+LEN(F24)+LEN(F27)+LEN(F28)+LEN(F30)+LEN(F32)+LEN(F36)+LEN(F38)=2," ",C7)</f>
        <v xml:space="preserve"> </v>
      </c>
      <c r="G7" s="242" t="str">
        <f>IF(LEN(G11)+LEN(G16)+LEN(G19)+LEN(G21)+LEN(G24)+LEN(G27)+LEN(G28)+LEN(G30)+LEN(G32)+LEN(G36)+LEN(G38)=2," ",D7)</f>
        <v xml:space="preserve"> </v>
      </c>
    </row>
    <row r="8" spans="1:7" s="4" customFormat="1" ht="20.100000000000001" customHeight="1" thickTop="1">
      <c r="A8" s="15" t="s">
        <v>3</v>
      </c>
      <c r="B8" s="16" t="s">
        <v>315</v>
      </c>
    </row>
    <row r="9" spans="1:7" s="4" customFormat="1" ht="15" customHeight="1">
      <c r="A9" s="17" t="s">
        <v>5</v>
      </c>
      <c r="B9" s="18" t="s">
        <v>316</v>
      </c>
      <c r="C9" s="19"/>
      <c r="D9" s="20"/>
      <c r="E9" s="21" t="str">
        <f>IF(OR(C9="",D9=""),"",(C9-D9)/D9)</f>
        <v/>
      </c>
      <c r="F9" s="241"/>
      <c r="G9" s="241"/>
    </row>
    <row r="10" spans="1:7" s="4" customFormat="1" ht="15" customHeight="1">
      <c r="A10" s="17" t="s">
        <v>7</v>
      </c>
      <c r="B10" s="4" t="s">
        <v>317</v>
      </c>
      <c r="C10" s="22"/>
      <c r="D10" s="23"/>
      <c r="E10" s="21" t="str">
        <f>IF(OR(C10="",D10=""),"",(C10-D10)/D10)</f>
        <v/>
      </c>
      <c r="F10" s="241"/>
      <c r="G10" s="241"/>
    </row>
    <row r="11" spans="1:7" s="4" customFormat="1" ht="15" customHeight="1">
      <c r="A11" s="17" t="s">
        <v>9</v>
      </c>
      <c r="B11" s="4" t="s">
        <v>318</v>
      </c>
      <c r="C11" s="22"/>
      <c r="D11" s="23"/>
      <c r="E11" s="21" t="str">
        <f>IF(OR(C11="",D11=""),"",(C11-D11)/D11)</f>
        <v/>
      </c>
      <c r="F11" s="241" t="str">
        <f>CONCATENATE(IF(AND(ISBLANK(C10),ISBLANK(C9)),"",IF(C11=C10+C9,"","erreur: (c)≠(a)+(b)"))," ",IF(AND(ISBLANK(C12),ISBLANK(C13),ISBLANK(C14),ISBLANK(C15)),"",IF(C11=C12+C13+C14+C15,"","erreur: (c)≠(c.i)+(c.ii)+(c.iii)+(c.iv)")))</f>
        <v xml:space="preserve"> </v>
      </c>
      <c r="G11" s="241" t="str">
        <f>CONCATENATE(IF(AND(ISBLANK(D10),ISBLANK(D9)),"",IF(D11=D10+D9,"","erreur: (c)≠(a)+(b)"))," ",IF(AND(ISBLANK(D12),ISBLANK(D13),ISBLANK(D14),ISBLANK(D15)),"",IF(D11=D12+D13+D14+D15,"","erreur: (c)≠(c.i)+(c.ii)+(c.iii)+(c.iv)")))</f>
        <v xml:space="preserve"> </v>
      </c>
    </row>
    <row r="12" spans="1:7" s="4" customFormat="1" ht="15" customHeight="1">
      <c r="A12" s="17"/>
      <c r="B12" s="229" t="s">
        <v>319</v>
      </c>
      <c r="C12" s="22"/>
      <c r="D12" s="23"/>
      <c r="E12" s="21" t="str">
        <f t="shared" ref="E12:E15" si="0">IF(OR(C12="",D12=""),"",(C12-D12)/D12)</f>
        <v/>
      </c>
      <c r="F12" s="241"/>
      <c r="G12" s="241"/>
    </row>
    <row r="13" spans="1:7" s="4" customFormat="1" ht="15" customHeight="1">
      <c r="A13" s="17"/>
      <c r="B13" s="229" t="s">
        <v>320</v>
      </c>
      <c r="C13" s="22"/>
      <c r="D13" s="23"/>
      <c r="E13" s="21" t="str">
        <f t="shared" si="0"/>
        <v/>
      </c>
      <c r="F13" s="241"/>
      <c r="G13" s="241"/>
    </row>
    <row r="14" spans="1:7" s="4" customFormat="1" ht="15" customHeight="1">
      <c r="A14" s="17"/>
      <c r="B14" s="229" t="s">
        <v>321</v>
      </c>
      <c r="C14" s="22"/>
      <c r="D14" s="23"/>
      <c r="E14" s="21" t="str">
        <f t="shared" si="0"/>
        <v/>
      </c>
      <c r="F14" s="241"/>
      <c r="G14" s="241"/>
    </row>
    <row r="15" spans="1:7" s="4" customFormat="1" ht="15" customHeight="1">
      <c r="A15" s="17"/>
      <c r="B15" s="229" t="s">
        <v>322</v>
      </c>
      <c r="C15" s="22"/>
      <c r="D15" s="23"/>
      <c r="E15" s="21" t="str">
        <f t="shared" si="0"/>
        <v/>
      </c>
      <c r="F15" s="241"/>
      <c r="G15" s="241"/>
    </row>
    <row r="16" spans="1:7" s="4" customFormat="1" ht="15" customHeight="1">
      <c r="A16" s="17" t="s">
        <v>11</v>
      </c>
      <c r="B16" s="4" t="s">
        <v>323</v>
      </c>
      <c r="C16" s="22"/>
      <c r="D16" s="23"/>
      <c r="E16" s="21" t="str">
        <f>IF(OR(C16="",D16=""),"",(C16-D16)/D16)</f>
        <v/>
      </c>
      <c r="F16" s="241" t="str">
        <f>IF(AND(ISBLANK(C17),ISBLANK(C18)),"",(IF(C16=C17+C18,"","erreur: (d)≠(d.i)+(d.ii)")))</f>
        <v/>
      </c>
      <c r="G16" s="241" t="str">
        <f>IF(AND(ISBLANK(D17),ISBLANK(D18)),"",(IF(D16=D17+D18,"","erreur: (d)≠(d.i)+(d.ii)")))</f>
        <v/>
      </c>
    </row>
    <row r="17" spans="1:7" s="4" customFormat="1" ht="15" customHeight="1">
      <c r="A17" s="17"/>
      <c r="B17" s="229" t="s">
        <v>324</v>
      </c>
      <c r="C17" s="22"/>
      <c r="D17" s="23"/>
      <c r="E17" s="21" t="str">
        <f t="shared" ref="E17:E18" si="1">IF(OR(C17="",D17=""),"",(C17-D17)/D17)</f>
        <v/>
      </c>
      <c r="F17" s="241"/>
      <c r="G17" s="241"/>
    </row>
    <row r="18" spans="1:7" s="4" customFormat="1" ht="15" customHeight="1">
      <c r="A18" s="17"/>
      <c r="B18" s="229" t="s">
        <v>325</v>
      </c>
      <c r="C18" s="22"/>
      <c r="D18" s="22"/>
      <c r="E18" s="21" t="str">
        <f t="shared" si="1"/>
        <v/>
      </c>
      <c r="F18" s="241"/>
      <c r="G18" s="241"/>
    </row>
    <row r="19" spans="1:7" s="4" customFormat="1" ht="15" customHeight="1">
      <c r="A19" s="24"/>
      <c r="B19" s="25" t="s">
        <v>326</v>
      </c>
      <c r="C19" s="26"/>
      <c r="D19" s="27"/>
      <c r="E19" s="21" t="str">
        <f>IF(OR(C19="",D19=""),"",(C19-D19)/D19)</f>
        <v/>
      </c>
      <c r="F19" s="241" t="str">
        <f>IF(AND(ISBLANK(C16),ISBLANK(C11)),"",IF(C19=C16+C11,"","erreur: Total des mouvements d'aéronefs≠(c)+(d)"))</f>
        <v/>
      </c>
      <c r="G19" s="241" t="str">
        <f>IF(AND(ISBLANK(D16),ISBLANK(D11)),"",IF(D19=D16+D11,"","erreur: Total des mouvements d'aéronefs≠(c)+(d)"))</f>
        <v/>
      </c>
    </row>
    <row r="20" spans="1:7" s="4" customFormat="1" ht="21.95" customHeight="1">
      <c r="A20" s="15" t="s">
        <v>13</v>
      </c>
      <c r="B20" s="28" t="s">
        <v>85</v>
      </c>
      <c r="F20" s="241"/>
      <c r="G20" s="241"/>
    </row>
    <row r="21" spans="1:7" s="4" customFormat="1" ht="15" customHeight="1">
      <c r="A21" s="17" t="s">
        <v>5</v>
      </c>
      <c r="B21" s="18" t="s">
        <v>327</v>
      </c>
      <c r="C21" s="19"/>
      <c r="D21" s="20"/>
      <c r="E21" s="21" t="str">
        <f>IF(OR(C21="",D21=""),"",(C21-D21)/D21)</f>
        <v/>
      </c>
      <c r="F21" s="241" t="str">
        <f>IF(AND(ISBLANK(C22),ISBLANK(C23)),"",IF(C21=C22+C23,"","erreur: (a)≠(a.i)+(a.ii)"))</f>
        <v/>
      </c>
      <c r="G21" s="241" t="str">
        <f>IF(AND(ISBLANK(D22),ISBLANK(D23)),"",IF(D21=D22+D23,"","erreur: (a)≠(a.i)+(a.ii)"))</f>
        <v/>
      </c>
    </row>
    <row r="22" spans="1:7" s="4" customFormat="1" ht="15" customHeight="1">
      <c r="A22" s="17"/>
      <c r="B22" s="230" t="s">
        <v>328</v>
      </c>
      <c r="C22" s="22"/>
      <c r="D22" s="23"/>
      <c r="E22" s="21" t="str">
        <f t="shared" ref="E22:E23" si="2">IF(OR(C22="",D22=""),"",(C22-D22)/D22)</f>
        <v/>
      </c>
      <c r="F22" s="241"/>
      <c r="G22" s="241"/>
    </row>
    <row r="23" spans="1:7" s="4" customFormat="1" ht="15" customHeight="1">
      <c r="A23" s="17"/>
      <c r="B23" s="230" t="s">
        <v>329</v>
      </c>
      <c r="C23" s="22"/>
      <c r="D23" s="23"/>
      <c r="E23" s="21" t="str">
        <f t="shared" si="2"/>
        <v/>
      </c>
      <c r="F23" s="241"/>
      <c r="G23" s="241"/>
    </row>
    <row r="24" spans="1:7" s="4" customFormat="1" ht="15" customHeight="1">
      <c r="A24" s="17" t="s">
        <v>7</v>
      </c>
      <c r="B24" s="4" t="s">
        <v>330</v>
      </c>
      <c r="C24" s="22"/>
      <c r="D24" s="23"/>
      <c r="E24" s="21" t="str">
        <f>IF(OR(C24="",D24=""),"",(C24-D24)/D24)</f>
        <v/>
      </c>
      <c r="F24" s="241" t="str">
        <f>IF(AND(ISBLANK(C25),ISBLANK(C26)),"",IF(C24=C25+C26,"","erreur: (b)≠(b.i)+(b.ii)"))</f>
        <v/>
      </c>
      <c r="G24" s="241" t="str">
        <f>IF(AND(ISBLANK(D25),ISBLANK(D26)),"",IF(D24=D25+D26,"","erreur: (b)≠(b.i)+(b.ii)"))</f>
        <v/>
      </c>
    </row>
    <row r="25" spans="1:7" s="4" customFormat="1" ht="15" customHeight="1">
      <c r="A25" s="17"/>
      <c r="B25" s="230" t="s">
        <v>331</v>
      </c>
      <c r="C25" s="22"/>
      <c r="D25" s="23"/>
      <c r="E25" s="21" t="str">
        <f t="shared" ref="E25:E26" si="3">IF(OR(C25="",D25=""),"",(C25-D25)/D25)</f>
        <v/>
      </c>
      <c r="F25" s="241"/>
      <c r="G25" s="241"/>
    </row>
    <row r="26" spans="1:7" s="4" customFormat="1" ht="15" customHeight="1">
      <c r="A26" s="17"/>
      <c r="B26" s="230" t="s">
        <v>332</v>
      </c>
      <c r="C26" s="22"/>
      <c r="D26" s="23"/>
      <c r="E26" s="21" t="str">
        <f t="shared" si="3"/>
        <v/>
      </c>
      <c r="F26" s="241"/>
      <c r="G26" s="241"/>
    </row>
    <row r="27" spans="1:7" s="4" customFormat="1" ht="15" customHeight="1">
      <c r="A27" s="17" t="s">
        <v>9</v>
      </c>
      <c r="B27" s="4" t="s">
        <v>333</v>
      </c>
      <c r="C27" s="22"/>
      <c r="D27" s="23"/>
      <c r="E27" s="21" t="str">
        <f>IF(OR(C27="",D27=""),"",(C27-D27)/D27)</f>
        <v/>
      </c>
      <c r="F27" s="241" t="str">
        <f>IF(AND(ISBLANK(C21),ISBLANK(C24)),"",IF(C27=C21+C24,"","erreur: (c)≠(a)+(b)"))</f>
        <v/>
      </c>
      <c r="G27" s="241" t="str">
        <f>IF(AND(ISBLANK(D21),ISBLANK(D24)),"",IF(D27=D21+D24,"","erreur: (c)≠(a)+(b)"))</f>
        <v/>
      </c>
    </row>
    <row r="28" spans="1:7" s="4" customFormat="1" ht="15" customHeight="1">
      <c r="A28" s="17"/>
      <c r="B28" s="230" t="s">
        <v>334</v>
      </c>
      <c r="C28" s="22"/>
      <c r="D28" s="23"/>
      <c r="E28" s="21" t="str">
        <f>IF(OR(C28="",D28=""),"",(C28-D28)/D28)</f>
        <v/>
      </c>
      <c r="F28" s="241" t="str">
        <f>IF(ISBLANK(C28),"",IF(C28&gt;C27,"error: (c.i)&gt;(c)",""))</f>
        <v/>
      </c>
      <c r="G28" s="241" t="str">
        <f>IF(ISBLANK(D28),"",IF(D28&gt;D27,"error: (c.i)&gt;(c)",""))</f>
        <v/>
      </c>
    </row>
    <row r="29" spans="1:7" s="4" customFormat="1" ht="15" customHeight="1">
      <c r="A29" s="17" t="s">
        <v>11</v>
      </c>
      <c r="B29" s="4" t="s">
        <v>130</v>
      </c>
      <c r="C29" s="22"/>
      <c r="D29" s="23"/>
      <c r="E29" s="21" t="str">
        <f>IF(OR(C29="",D29=""),"",(C29-D29)/D29)</f>
        <v/>
      </c>
      <c r="F29" s="241"/>
      <c r="G29" s="241"/>
    </row>
    <row r="30" spans="1:7" s="4" customFormat="1" ht="15" customHeight="1">
      <c r="A30" s="29"/>
      <c r="B30" s="25" t="s">
        <v>335</v>
      </c>
      <c r="C30" s="26"/>
      <c r="D30" s="27"/>
      <c r="E30" s="21" t="str">
        <f>IF(OR(C30="",D30=""),"",(C30-D30)/D30)</f>
        <v/>
      </c>
      <c r="F30" s="241" t="str">
        <f>IF(AND(ISBLANK(C27),ISBLANK(C29)),"",IF(C30=C27+C29,"","erreur: Total  des passagers≠(c)+(d)"))</f>
        <v/>
      </c>
      <c r="G30" s="241" t="str">
        <f>IF(AND(ISBLANK(D27),ISBLANK(D29)),"",IF(D30=D27+D29,"","erreur: Total  des passagers≠(c)+(d)"))</f>
        <v/>
      </c>
    </row>
    <row r="31" spans="1:7" s="4" customFormat="1" ht="21.95" customHeight="1">
      <c r="A31" s="15" t="s">
        <v>20</v>
      </c>
      <c r="B31" s="28" t="s">
        <v>336</v>
      </c>
      <c r="C31" s="30" t="s">
        <v>337</v>
      </c>
      <c r="F31" s="241"/>
      <c r="G31" s="241"/>
    </row>
    <row r="32" spans="1:7" s="4" customFormat="1" ht="15" customHeight="1">
      <c r="A32" s="17" t="s">
        <v>5</v>
      </c>
      <c r="B32" s="18" t="s">
        <v>338</v>
      </c>
      <c r="C32" s="19"/>
      <c r="D32" s="20"/>
      <c r="E32" s="21" t="str">
        <f>IF(OR(C32="",D32=""),"",(C32-D32)/D32)</f>
        <v/>
      </c>
      <c r="F32" s="241" t="str">
        <f>IF(AND(ISBLANK(C33),ISBLANK(C34)),"",IF(C32=C33+C34,"","erreur: (a)≠(a.i)+(a.ii)"))</f>
        <v/>
      </c>
      <c r="G32" s="241" t="str">
        <f>IF(AND(ISBLANK(D33),ISBLANK(D34)),"",IF(D32=D33+D34,"","erreur: (a)≠(a.i)+(a.ii)"))</f>
        <v/>
      </c>
    </row>
    <row r="33" spans="1:7" s="4" customFormat="1" ht="15" customHeight="1">
      <c r="A33" s="17"/>
      <c r="B33" s="229" t="s">
        <v>339</v>
      </c>
      <c r="C33" s="22"/>
      <c r="D33" s="23"/>
      <c r="E33" s="21" t="str">
        <f t="shared" ref="E33:E34" si="4">IF(OR(C33="",D33=""),"",(C33-D33)/D33)</f>
        <v/>
      </c>
      <c r="F33" s="241"/>
      <c r="G33" s="241"/>
    </row>
    <row r="34" spans="1:7" s="4" customFormat="1" ht="15" customHeight="1">
      <c r="A34" s="17"/>
      <c r="B34" s="229" t="s">
        <v>340</v>
      </c>
      <c r="C34" s="22"/>
      <c r="D34" s="23"/>
      <c r="E34" s="21" t="str">
        <f t="shared" si="4"/>
        <v/>
      </c>
      <c r="F34" s="241"/>
      <c r="G34" s="241"/>
    </row>
    <row r="35" spans="1:7" s="4" customFormat="1" ht="15" customHeight="1">
      <c r="A35" s="17" t="s">
        <v>7</v>
      </c>
      <c r="B35" s="4" t="s">
        <v>341</v>
      </c>
      <c r="C35" s="22"/>
      <c r="D35" s="23"/>
      <c r="E35" s="21" t="str">
        <f>IF(OR(C35="",D35=""),"",(C35-D35)/D35)</f>
        <v/>
      </c>
      <c r="F35" s="241"/>
      <c r="G35" s="241"/>
    </row>
    <row r="36" spans="1:7" s="4" customFormat="1" ht="15" customHeight="1">
      <c r="A36" s="17" t="s">
        <v>9</v>
      </c>
      <c r="B36" s="4" t="s">
        <v>342</v>
      </c>
      <c r="C36" s="22"/>
      <c r="D36" s="23"/>
      <c r="E36" s="21" t="str">
        <f>IF(OR(C36="",D36=""),"",(C36-D36)/D36)</f>
        <v/>
      </c>
      <c r="F36" s="241" t="str">
        <f>IF(AND(ISBLANK(C35),ISBLANK(C32)),"",IF(C36=C35+C32,"","erreur: (c)≠(a)+(b)"))</f>
        <v/>
      </c>
      <c r="G36" s="241" t="str">
        <f>IF(AND(ISBLANK(D35),ISBLANK(D32)),"",IF(D36=D35+D32,"","erreur: (c)≠(a)+(b)"))</f>
        <v/>
      </c>
    </row>
    <row r="37" spans="1:7" s="4" customFormat="1" ht="15" customHeight="1">
      <c r="A37" s="17" t="s">
        <v>11</v>
      </c>
      <c r="B37" s="4" t="s">
        <v>343</v>
      </c>
      <c r="C37" s="22"/>
      <c r="D37" s="23"/>
      <c r="E37" s="21" t="str">
        <f>IF(OR(C37="",D37=""),"",(C37-D37)/D37)</f>
        <v/>
      </c>
      <c r="F37" s="241"/>
      <c r="G37" s="241"/>
    </row>
    <row r="38" spans="1:7" s="4" customFormat="1" ht="15" customHeight="1">
      <c r="A38" s="17" t="s">
        <v>257</v>
      </c>
      <c r="B38" s="223" t="s">
        <v>344</v>
      </c>
      <c r="C38" s="220"/>
      <c r="D38" s="221"/>
      <c r="E38" s="21" t="str">
        <f t="shared" ref="E38:E43" si="5">IF(OR(C38="",D38=""),"",(C38-D38)/D38)</f>
        <v/>
      </c>
      <c r="F38" s="241" t="str">
        <f>CONCATENATE(IF(AND(ISBLANK(C37),ISBLANK(C36)),"",IF(C38=C37+C36,"","erreur: (e)≠(c)+(d)"))," ",IF(AND(ISBLANK(C39),ISBLANK(C40)),"",IF(C38=C39+C40,"","erreur: (e)≠(e.i)+(e.ii)")))</f>
        <v xml:space="preserve"> </v>
      </c>
      <c r="G38" s="241" t="str">
        <f>CONCATENATE(IF(AND(ISBLANK(D37),ISBLANK(D36)),"",IF(D38=D37+D36,"","erreur: (e)≠(c)+(d)"))," ",IF(AND(ISBLANK(D39),ISBLANK(D40)),"",IF(D38=D39+D40,"","erreur: (e)≠(e.i)+(e.ii)")))</f>
        <v xml:space="preserve"> </v>
      </c>
    </row>
    <row r="39" spans="1:7" s="4" customFormat="1" ht="15" customHeight="1">
      <c r="A39" s="17"/>
      <c r="B39" s="229" t="s">
        <v>345</v>
      </c>
      <c r="C39" s="220"/>
      <c r="D39" s="221"/>
      <c r="E39" s="21" t="str">
        <f t="shared" si="5"/>
        <v/>
      </c>
      <c r="F39" s="241"/>
      <c r="G39" s="241"/>
    </row>
    <row r="40" spans="1:7" s="4" customFormat="1" ht="15" customHeight="1">
      <c r="A40" s="17"/>
      <c r="B40" s="229" t="s">
        <v>346</v>
      </c>
      <c r="C40" s="220"/>
      <c r="D40" s="221"/>
      <c r="E40" s="21" t="str">
        <f t="shared" si="5"/>
        <v/>
      </c>
      <c r="F40" s="241"/>
      <c r="G40" s="241"/>
    </row>
    <row r="41" spans="1:7" s="4" customFormat="1" ht="15" customHeight="1">
      <c r="A41" s="17"/>
      <c r="B41" s="229"/>
      <c r="C41" s="220"/>
      <c r="D41" s="221"/>
      <c r="E41" s="21"/>
      <c r="F41" s="241"/>
      <c r="G41" s="241"/>
    </row>
    <row r="42" spans="1:7" s="4" customFormat="1" ht="15" customHeight="1">
      <c r="A42" s="17" t="s">
        <v>258</v>
      </c>
      <c r="B42" s="231" t="s">
        <v>347</v>
      </c>
      <c r="C42" s="220"/>
      <c r="D42" s="221"/>
      <c r="E42" s="21" t="str">
        <f t="shared" si="5"/>
        <v/>
      </c>
      <c r="F42" s="241"/>
      <c r="G42" s="241"/>
    </row>
    <row r="43" spans="1:7" s="4" customFormat="1" ht="15" customHeight="1">
      <c r="A43" s="24" t="s">
        <v>261</v>
      </c>
      <c r="B43" s="232" t="s">
        <v>348</v>
      </c>
      <c r="C43" s="31"/>
      <c r="D43" s="32"/>
      <c r="E43" s="21" t="str">
        <f t="shared" si="5"/>
        <v/>
      </c>
      <c r="F43" s="241"/>
      <c r="G43" s="241"/>
    </row>
    <row r="44" spans="1:7" ht="18" customHeight="1">
      <c r="A44" s="33" t="s">
        <v>349</v>
      </c>
      <c r="B44" s="34"/>
      <c r="C44" s="34"/>
      <c r="D44" s="34"/>
      <c r="F44" s="222"/>
    </row>
    <row r="45" spans="1:7" s="4" customFormat="1" ht="15" customHeight="1">
      <c r="A45" s="248"/>
      <c r="B45" s="249"/>
      <c r="C45" s="249"/>
      <c r="D45" s="250"/>
    </row>
    <row r="46" spans="1:7" s="4" customFormat="1" ht="15" customHeight="1">
      <c r="A46" s="251"/>
      <c r="B46" s="252"/>
      <c r="C46" s="252"/>
      <c r="D46" s="253"/>
    </row>
    <row r="47" spans="1:7" s="4" customFormat="1" ht="15" customHeight="1">
      <c r="A47" s="254"/>
      <c r="B47" s="255"/>
      <c r="C47" s="255"/>
      <c r="D47" s="256"/>
    </row>
    <row r="48" spans="1:7" ht="11.1" customHeight="1">
      <c r="A48" s="36"/>
      <c r="B48" s="37"/>
    </row>
    <row r="49" spans="1:4" ht="15" customHeight="1">
      <c r="A49" s="38" t="s">
        <v>350</v>
      </c>
      <c r="B49" s="39"/>
      <c r="C49" s="40" t="s">
        <v>351</v>
      </c>
      <c r="D49" s="41"/>
    </row>
    <row r="50" spans="1:4" ht="11.1" customHeight="1">
      <c r="A50" s="42"/>
      <c r="C50" s="43"/>
    </row>
    <row r="51" spans="1:4" ht="15" customHeight="1">
      <c r="A51" s="44" t="s">
        <v>352</v>
      </c>
    </row>
    <row r="52" spans="1:4" ht="15" customHeight="1">
      <c r="A52" s="236">
        <v>1</v>
      </c>
      <c r="B52" s="45" t="s">
        <v>353</v>
      </c>
      <c r="C52" s="35"/>
      <c r="D52" s="35"/>
    </row>
    <row r="53" spans="1:4" ht="12" customHeight="1">
      <c r="A53" s="46"/>
      <c r="B53" s="43" t="s">
        <v>354</v>
      </c>
    </row>
    <row r="54" spans="1:4" ht="12" customHeight="1">
      <c r="A54" s="46">
        <v>2</v>
      </c>
      <c r="B54" s="43" t="s">
        <v>355</v>
      </c>
    </row>
    <row r="55" spans="1:4" ht="12" customHeight="1">
      <c r="A55" s="46"/>
      <c r="B55" s="43" t="s">
        <v>356</v>
      </c>
    </row>
    <row r="56" spans="1:4" ht="12" customHeight="1">
      <c r="A56" s="46">
        <v>3</v>
      </c>
      <c r="B56" s="43" t="s">
        <v>357</v>
      </c>
    </row>
    <row r="57" spans="1:4" s="50" customFormat="1" ht="12" customHeight="1">
      <c r="A57" s="48">
        <v>4</v>
      </c>
      <c r="B57" s="49" t="s">
        <v>553</v>
      </c>
    </row>
    <row r="58" spans="1:4" ht="12" customHeight="1">
      <c r="A58" s="46"/>
      <c r="B58" s="261" t="s">
        <v>358</v>
      </c>
      <c r="C58" s="262"/>
      <c r="D58" s="262"/>
    </row>
    <row r="59" spans="1:4" ht="11.1" customHeight="1">
      <c r="A59" s="46"/>
      <c r="B59" s="51" t="s">
        <v>359</v>
      </c>
    </row>
    <row r="60" spans="1:4" ht="11.1" customHeight="1">
      <c r="A60" s="46"/>
      <c r="B60" s="51"/>
    </row>
    <row r="61" spans="1:4" ht="15" customHeight="1">
      <c r="A61" s="52" t="s">
        <v>360</v>
      </c>
      <c r="B61" s="53"/>
      <c r="C61" s="34"/>
      <c r="D61" s="34"/>
    </row>
    <row r="62" spans="1:4" ht="14.1" customHeight="1">
      <c r="A62" s="47" t="s">
        <v>114</v>
      </c>
      <c r="B62" s="43"/>
    </row>
    <row r="63" spans="1:4" ht="12" customHeight="1">
      <c r="A63" s="51" t="s">
        <v>361</v>
      </c>
      <c r="B63" s="43"/>
    </row>
    <row r="64" spans="1:4" ht="12" customHeight="1">
      <c r="A64" s="47" t="s">
        <v>362</v>
      </c>
      <c r="B64" s="43"/>
    </row>
    <row r="65" spans="1:2" ht="12" customHeight="1">
      <c r="A65" s="43" t="s">
        <v>363</v>
      </c>
      <c r="B65" s="43"/>
    </row>
    <row r="66" spans="1:2" ht="12" customHeight="1">
      <c r="A66" s="43" t="s">
        <v>364</v>
      </c>
      <c r="B66" s="43"/>
    </row>
    <row r="67" spans="1:2" ht="12" customHeight="1">
      <c r="A67" s="47" t="s">
        <v>365</v>
      </c>
      <c r="B67" s="43"/>
    </row>
    <row r="68" spans="1:2" ht="12" customHeight="1">
      <c r="A68" s="43" t="s">
        <v>366</v>
      </c>
      <c r="B68" s="43"/>
    </row>
    <row r="69" spans="1:2" ht="12" customHeight="1">
      <c r="A69" s="43" t="s">
        <v>367</v>
      </c>
      <c r="B69" s="43"/>
    </row>
    <row r="70" spans="1:2" ht="12" customHeight="1">
      <c r="A70" s="47" t="s">
        <v>120</v>
      </c>
      <c r="B70" s="43"/>
    </row>
    <row r="71" spans="1:2" ht="12" customHeight="1">
      <c r="A71" s="51" t="s">
        <v>368</v>
      </c>
      <c r="B71" s="43"/>
    </row>
    <row r="72" spans="1:2" ht="12" customHeight="1">
      <c r="A72" s="54" t="s">
        <v>44</v>
      </c>
      <c r="B72" s="51" t="s">
        <v>369</v>
      </c>
    </row>
    <row r="73" spans="1:2" ht="12" customHeight="1">
      <c r="B73" s="51" t="s">
        <v>370</v>
      </c>
    </row>
    <row r="74" spans="1:2" ht="12" customHeight="1">
      <c r="A74" s="54" t="s">
        <v>44</v>
      </c>
      <c r="B74" s="51" t="s">
        <v>371</v>
      </c>
    </row>
    <row r="75" spans="1:2" ht="12" customHeight="1">
      <c r="B75" s="51" t="s">
        <v>372</v>
      </c>
    </row>
    <row r="76" spans="1:2" ht="12" customHeight="1">
      <c r="A76" s="49" t="s">
        <v>373</v>
      </c>
      <c r="B76" s="43"/>
    </row>
    <row r="77" spans="1:2" ht="12" customHeight="1">
      <c r="A77" s="51" t="s">
        <v>374</v>
      </c>
      <c r="B77" s="43"/>
    </row>
    <row r="78" spans="1:2" ht="12" customHeight="1">
      <c r="A78" s="51" t="s">
        <v>375</v>
      </c>
      <c r="B78" s="43"/>
    </row>
    <row r="79" spans="1:2" ht="12" customHeight="1">
      <c r="A79" s="49" t="s">
        <v>376</v>
      </c>
      <c r="B79" s="43"/>
    </row>
    <row r="80" spans="1:2" ht="12" customHeight="1">
      <c r="A80" s="51" t="s">
        <v>377</v>
      </c>
      <c r="B80" s="43"/>
    </row>
    <row r="81" spans="1:4" ht="12" customHeight="1">
      <c r="A81" s="51" t="s">
        <v>378</v>
      </c>
      <c r="B81" s="43"/>
    </row>
    <row r="82" spans="1:4" ht="12" customHeight="1">
      <c r="A82" s="47" t="s">
        <v>323</v>
      </c>
      <c r="B82" s="43"/>
    </row>
    <row r="83" spans="1:4" ht="12" customHeight="1">
      <c r="A83" s="43" t="s">
        <v>379</v>
      </c>
      <c r="B83" s="43"/>
    </row>
    <row r="84" spans="1:4" ht="12" customHeight="1">
      <c r="A84" s="54" t="s">
        <v>44</v>
      </c>
      <c r="B84" s="43" t="s">
        <v>380</v>
      </c>
      <c r="C84" s="43"/>
      <c r="D84" s="43"/>
    </row>
    <row r="85" spans="1:4" s="43" customFormat="1" ht="12" customHeight="1">
      <c r="A85" s="54" t="s">
        <v>44</v>
      </c>
      <c r="B85" s="43" t="s">
        <v>381</v>
      </c>
    </row>
    <row r="86" spans="1:4" s="43" customFormat="1" ht="12" customHeight="1">
      <c r="A86" s="43" t="s">
        <v>382</v>
      </c>
    </row>
    <row r="87" spans="1:4" s="43" customFormat="1" ht="12" customHeight="1">
      <c r="A87" s="47" t="s">
        <v>383</v>
      </c>
    </row>
    <row r="88" spans="1:4" s="43" customFormat="1" ht="12" customHeight="1">
      <c r="A88" s="43" t="s">
        <v>384</v>
      </c>
    </row>
    <row r="89" spans="1:4" s="43" customFormat="1" ht="12" customHeight="1">
      <c r="A89" s="43" t="s">
        <v>385</v>
      </c>
    </row>
    <row r="90" spans="1:4" s="43" customFormat="1" ht="12" customHeight="1">
      <c r="A90" s="43" t="s">
        <v>386</v>
      </c>
    </row>
    <row r="91" spans="1:4" s="43" customFormat="1" ht="12" customHeight="1">
      <c r="A91" s="47" t="s">
        <v>387</v>
      </c>
    </row>
    <row r="92" spans="1:4" s="43" customFormat="1" ht="12" customHeight="1">
      <c r="A92" s="43" t="s">
        <v>388</v>
      </c>
    </row>
    <row r="93" spans="1:4" s="43" customFormat="1" ht="12" customHeight="1">
      <c r="A93" s="43" t="s">
        <v>389</v>
      </c>
    </row>
    <row r="94" spans="1:4" s="43" customFormat="1" ht="12" customHeight="1">
      <c r="A94" s="43" t="s">
        <v>390</v>
      </c>
    </row>
    <row r="95" spans="1:4" s="43" customFormat="1" ht="12" customHeight="1"/>
    <row r="96" spans="1:4" s="43" customFormat="1" ht="12" customHeight="1">
      <c r="A96" s="47" t="s">
        <v>85</v>
      </c>
    </row>
    <row r="97" spans="1:7" s="43" customFormat="1" ht="12" customHeight="1">
      <c r="A97" s="43" t="s">
        <v>391</v>
      </c>
    </row>
    <row r="98" spans="1:7" s="43" customFormat="1" ht="12" customHeight="1">
      <c r="A98" s="43" t="s">
        <v>543</v>
      </c>
    </row>
    <row r="99" spans="1:7" s="43" customFormat="1" ht="12" customHeight="1">
      <c r="A99" s="47" t="s">
        <v>392</v>
      </c>
    </row>
    <row r="100" spans="1:7" s="43" customFormat="1" ht="12" customHeight="1">
      <c r="A100" s="43" t="s">
        <v>393</v>
      </c>
    </row>
    <row r="101" spans="1:7" s="43" customFormat="1" ht="12" customHeight="1">
      <c r="A101" s="54" t="s">
        <v>44</v>
      </c>
      <c r="B101" s="43" t="s">
        <v>394</v>
      </c>
    </row>
    <row r="102" spans="1:7" s="43" customFormat="1" ht="12" customHeight="1">
      <c r="A102" s="54" t="s">
        <v>44</v>
      </c>
      <c r="B102" s="43" t="s">
        <v>537</v>
      </c>
    </row>
    <row r="103" spans="1:7" s="43" customFormat="1" ht="12" customHeight="1">
      <c r="B103" s="43" t="s">
        <v>395</v>
      </c>
    </row>
    <row r="104" spans="1:7" s="43" customFormat="1" ht="12" customHeight="1">
      <c r="A104" s="47" t="s">
        <v>130</v>
      </c>
    </row>
    <row r="105" spans="1:7" s="43" customFormat="1" ht="12" customHeight="1">
      <c r="A105" s="43" t="s">
        <v>396</v>
      </c>
    </row>
    <row r="106" spans="1:7" s="43" customFormat="1" ht="12" customHeight="1">
      <c r="A106" s="43" t="s">
        <v>397</v>
      </c>
    </row>
    <row r="107" spans="1:7" s="43" customFormat="1" ht="12" customHeight="1"/>
    <row r="108" spans="1:7" s="43" customFormat="1" ht="12" customHeight="1">
      <c r="A108" s="224" t="s">
        <v>398</v>
      </c>
      <c r="B108" s="45"/>
      <c r="C108" s="45"/>
      <c r="D108" s="45"/>
      <c r="E108" s="45"/>
      <c r="F108" s="45"/>
      <c r="G108" s="225"/>
    </row>
    <row r="109" spans="1:7" s="43" customFormat="1" ht="12" customHeight="1">
      <c r="A109" s="226" t="s">
        <v>399</v>
      </c>
      <c r="G109" s="227"/>
    </row>
    <row r="110" spans="1:7" s="43" customFormat="1" ht="12" customHeight="1">
      <c r="A110" s="226" t="s">
        <v>400</v>
      </c>
      <c r="G110" s="227"/>
    </row>
    <row r="111" spans="1:7" s="43" customFormat="1" ht="12" customHeight="1">
      <c r="A111" s="226" t="s">
        <v>401</v>
      </c>
      <c r="G111" s="227"/>
    </row>
    <row r="112" spans="1:7" s="43" customFormat="1" ht="12" customHeight="1">
      <c r="A112" s="226" t="s">
        <v>402</v>
      </c>
      <c r="G112" s="227"/>
    </row>
    <row r="113" spans="1:7" s="43" customFormat="1" ht="12" customHeight="1">
      <c r="A113" s="226" t="s">
        <v>403</v>
      </c>
      <c r="G113" s="227"/>
    </row>
    <row r="114" spans="1:7" s="43" customFormat="1" ht="12" customHeight="1">
      <c r="A114" s="226" t="s">
        <v>404</v>
      </c>
      <c r="G114" s="227"/>
    </row>
    <row r="115" spans="1:7" s="43" customFormat="1" ht="12" customHeight="1">
      <c r="A115" s="237" t="s">
        <v>405</v>
      </c>
      <c r="G115" s="227"/>
    </row>
    <row r="116" spans="1:7" s="43" customFormat="1" ht="12" customHeight="1">
      <c r="A116" s="237"/>
      <c r="G116" s="227"/>
    </row>
    <row r="117" spans="1:7" s="43" customFormat="1" ht="12" customHeight="1">
      <c r="A117" s="226" t="s">
        <v>406</v>
      </c>
      <c r="G117" s="227"/>
    </row>
    <row r="118" spans="1:7" s="43" customFormat="1" ht="12" customHeight="1">
      <c r="A118" s="226" t="s">
        <v>401</v>
      </c>
      <c r="G118" s="227"/>
    </row>
    <row r="119" spans="1:7" s="43" customFormat="1" ht="12" customHeight="1">
      <c r="A119" s="226" t="s">
        <v>407</v>
      </c>
      <c r="G119" s="227"/>
    </row>
    <row r="120" spans="1:7" s="43" customFormat="1" ht="12" customHeight="1">
      <c r="A120" s="226" t="s">
        <v>404</v>
      </c>
      <c r="G120" s="227"/>
    </row>
    <row r="121" spans="1:7" s="43" customFormat="1" ht="12" customHeight="1">
      <c r="A121" s="237" t="s">
        <v>408</v>
      </c>
      <c r="G121" s="227"/>
    </row>
    <row r="122" spans="1:7" s="43" customFormat="1" ht="12" customHeight="1">
      <c r="A122" s="238"/>
      <c r="B122" s="53"/>
      <c r="C122" s="53"/>
      <c r="D122" s="53"/>
      <c r="E122" s="53"/>
      <c r="F122" s="53"/>
      <c r="G122" s="228"/>
    </row>
    <row r="123" spans="1:7" s="43" customFormat="1" ht="12" customHeight="1"/>
    <row r="124" spans="1:7" s="43" customFormat="1" ht="12" customHeight="1">
      <c r="A124" s="47" t="s">
        <v>409</v>
      </c>
    </row>
    <row r="125" spans="1:7" s="43" customFormat="1" ht="12" customHeight="1">
      <c r="A125" s="43" t="s">
        <v>410</v>
      </c>
    </row>
    <row r="126" spans="1:7" s="43" customFormat="1" ht="12" customHeight="1">
      <c r="A126" s="43" t="s">
        <v>411</v>
      </c>
    </row>
    <row r="127" spans="1:7" s="43" customFormat="1" ht="12" customHeight="1">
      <c r="A127" s="235" t="s">
        <v>412</v>
      </c>
      <c r="C127" s="1"/>
      <c r="D127" s="1"/>
    </row>
    <row r="128" spans="1:7" ht="12" customHeight="1">
      <c r="A128" s="47" t="s">
        <v>413</v>
      </c>
      <c r="B128" s="43"/>
    </row>
    <row r="129" spans="1:4" ht="12" customHeight="1">
      <c r="A129" s="43" t="s">
        <v>414</v>
      </c>
      <c r="B129" s="43"/>
    </row>
    <row r="130" spans="1:4" ht="12" customHeight="1">
      <c r="A130" s="47" t="s">
        <v>54</v>
      </c>
      <c r="B130" s="43"/>
    </row>
    <row r="131" spans="1:4" ht="12" customHeight="1">
      <c r="A131" s="43" t="s">
        <v>415</v>
      </c>
      <c r="B131" s="43"/>
    </row>
    <row r="132" spans="1:4" ht="12" customHeight="1">
      <c r="A132" s="54" t="s">
        <v>44</v>
      </c>
      <c r="B132" s="43" t="s">
        <v>416</v>
      </c>
    </row>
    <row r="133" spans="1:4" ht="12" customHeight="1">
      <c r="A133" s="54" t="s">
        <v>44</v>
      </c>
      <c r="B133" s="43" t="s">
        <v>417</v>
      </c>
    </row>
    <row r="134" spans="1:4" ht="12" customHeight="1">
      <c r="A134" s="47" t="s">
        <v>418</v>
      </c>
      <c r="B134" s="47"/>
    </row>
    <row r="135" spans="1:4" ht="12" customHeight="1">
      <c r="A135" s="43" t="s">
        <v>419</v>
      </c>
      <c r="B135" s="43"/>
      <c r="C135" s="43"/>
      <c r="D135" s="43"/>
    </row>
    <row r="136" spans="1:4" ht="12" customHeight="1">
      <c r="A136" s="43" t="s">
        <v>420</v>
      </c>
      <c r="B136" s="43"/>
      <c r="C136" s="43"/>
      <c r="D136" s="43"/>
    </row>
    <row r="137" spans="1:4" ht="12" customHeight="1">
      <c r="A137" s="47" t="s">
        <v>421</v>
      </c>
      <c r="B137" s="43"/>
      <c r="C137" s="43"/>
      <c r="D137" s="43"/>
    </row>
    <row r="138" spans="1:4" ht="12" customHeight="1">
      <c r="A138" s="43" t="s">
        <v>422</v>
      </c>
      <c r="B138" s="43"/>
      <c r="C138" s="43"/>
      <c r="D138" s="43"/>
    </row>
    <row r="139" spans="1:4" ht="12" customHeight="1">
      <c r="A139" s="43"/>
      <c r="B139" s="43"/>
      <c r="C139" s="43"/>
      <c r="D139" s="43"/>
    </row>
  </sheetData>
  <mergeCells count="8">
    <mergeCell ref="A45:D45"/>
    <mergeCell ref="A46:D46"/>
    <mergeCell ref="A47:D47"/>
    <mergeCell ref="B58:D58"/>
    <mergeCell ref="A1:D1"/>
    <mergeCell ref="A2:D2"/>
    <mergeCell ref="B3:D3"/>
    <mergeCell ref="C4:D4"/>
  </mergeCells>
  <conditionalFormatting sqref="F44 E9:E19 E21:E30 E32:E43">
    <cfRule type="cellIs" dxfId="47" priority="5" stopIfTrue="1" operator="lessThan">
      <formula>-50</formula>
    </cfRule>
    <cfRule type="cellIs" dxfId="46" priority="6" stopIfTrue="1" operator="greaterThan">
      <formula>100</formula>
    </cfRule>
  </conditionalFormatting>
  <conditionalFormatting sqref="F44 E9:E19 E21:E30 E32:E43">
    <cfRule type="cellIs" dxfId="45" priority="4" stopIfTrue="1" operator="greaterThan">
      <formula>100</formula>
    </cfRule>
  </conditionalFormatting>
  <conditionalFormatting sqref="F44 E9:E19 E21:E30 E32:E43">
    <cfRule type="cellIs" dxfId="44" priority="2" stopIfTrue="1" operator="greaterThan">
      <formula>65</formula>
    </cfRule>
    <cfRule type="cellIs" dxfId="43" priority="3" stopIfTrue="1" operator="greaterThan">
      <formula>1</formula>
    </cfRule>
  </conditionalFormatting>
  <conditionalFormatting sqref="F44 E9:E19 E21:E30 E32:E43">
    <cfRule type="cellIs" dxfId="42" priority="1" stopIfTrue="1" operator="lessThan">
      <formula>-0.5</formula>
    </cfRule>
  </conditionalFormatting>
  <pageMargins left="0.70866141732283472" right="0.70866141732283472" top="0.74803149606299213" bottom="0.74803149606299213" header="0.31496062992125984" footer="0.31496062992125984"/>
  <pageSetup scale="72" fitToHeight="0" orientation="portrait" r:id="rId1"/>
  <rowBreaks count="1" manualBreakCount="1">
    <brk id="49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>
              <from>
                <xdr:col>3</xdr:col>
                <xdr:colOff>171450</xdr:colOff>
                <xdr:row>0</xdr:row>
                <xdr:rowOff>0</xdr:rowOff>
              </from>
              <to>
                <xdr:col>3</xdr:col>
                <xdr:colOff>1409700</xdr:colOff>
                <xdr:row>0</xdr:row>
                <xdr:rowOff>904875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136"/>
  <sheetViews>
    <sheetView showGridLines="0" tabSelected="1" zoomScaleNormal="100" workbookViewId="0">
      <selection activeCell="F4" sqref="F4"/>
    </sheetView>
  </sheetViews>
  <sheetFormatPr defaultRowHeight="12.75"/>
  <cols>
    <col min="1" max="1" width="3.140625" style="1" customWidth="1"/>
    <col min="2" max="2" width="112.140625" style="1" customWidth="1"/>
    <col min="3" max="4" width="21.42578125" style="1" customWidth="1"/>
    <col min="5" max="5" width="10.85546875" style="1" customWidth="1"/>
    <col min="6" max="7" width="42.28515625" style="1" customWidth="1"/>
    <col min="8" max="253" width="9.140625" style="1"/>
    <col min="254" max="254" width="3.140625" style="1" customWidth="1"/>
    <col min="255" max="255" width="10.28515625" style="1" customWidth="1"/>
    <col min="256" max="256" width="4.7109375" style="1" customWidth="1"/>
    <col min="257" max="257" width="15.42578125" style="1" customWidth="1"/>
    <col min="258" max="258" width="19.7109375" style="1" customWidth="1"/>
    <col min="259" max="260" width="22.7109375" style="1" customWidth="1"/>
    <col min="261" max="262" width="12.7109375" style="1" customWidth="1"/>
    <col min="263" max="509" width="9.140625" style="1"/>
    <col min="510" max="510" width="3.140625" style="1" customWidth="1"/>
    <col min="511" max="511" width="10.28515625" style="1" customWidth="1"/>
    <col min="512" max="512" width="4.7109375" style="1" customWidth="1"/>
    <col min="513" max="513" width="15.42578125" style="1" customWidth="1"/>
    <col min="514" max="514" width="19.7109375" style="1" customWidth="1"/>
    <col min="515" max="516" width="22.7109375" style="1" customWidth="1"/>
    <col min="517" max="518" width="12.7109375" style="1" customWidth="1"/>
    <col min="519" max="765" width="9.140625" style="1"/>
    <col min="766" max="766" width="3.140625" style="1" customWidth="1"/>
    <col min="767" max="767" width="10.28515625" style="1" customWidth="1"/>
    <col min="768" max="768" width="4.7109375" style="1" customWidth="1"/>
    <col min="769" max="769" width="15.42578125" style="1" customWidth="1"/>
    <col min="770" max="770" width="19.7109375" style="1" customWidth="1"/>
    <col min="771" max="772" width="22.7109375" style="1" customWidth="1"/>
    <col min="773" max="774" width="12.7109375" style="1" customWidth="1"/>
    <col min="775" max="1021" width="9.140625" style="1"/>
    <col min="1022" max="1022" width="3.140625" style="1" customWidth="1"/>
    <col min="1023" max="1023" width="10.28515625" style="1" customWidth="1"/>
    <col min="1024" max="1024" width="4.7109375" style="1" customWidth="1"/>
    <col min="1025" max="1025" width="15.42578125" style="1" customWidth="1"/>
    <col min="1026" max="1026" width="19.7109375" style="1" customWidth="1"/>
    <col min="1027" max="1028" width="22.7109375" style="1" customWidth="1"/>
    <col min="1029" max="1030" width="12.7109375" style="1" customWidth="1"/>
    <col min="1031" max="1277" width="9.140625" style="1"/>
    <col min="1278" max="1278" width="3.140625" style="1" customWidth="1"/>
    <col min="1279" max="1279" width="10.28515625" style="1" customWidth="1"/>
    <col min="1280" max="1280" width="4.7109375" style="1" customWidth="1"/>
    <col min="1281" max="1281" width="15.42578125" style="1" customWidth="1"/>
    <col min="1282" max="1282" width="19.7109375" style="1" customWidth="1"/>
    <col min="1283" max="1284" width="22.7109375" style="1" customWidth="1"/>
    <col min="1285" max="1286" width="12.7109375" style="1" customWidth="1"/>
    <col min="1287" max="1533" width="9.140625" style="1"/>
    <col min="1534" max="1534" width="3.140625" style="1" customWidth="1"/>
    <col min="1535" max="1535" width="10.28515625" style="1" customWidth="1"/>
    <col min="1536" max="1536" width="4.7109375" style="1" customWidth="1"/>
    <col min="1537" max="1537" width="15.42578125" style="1" customWidth="1"/>
    <col min="1538" max="1538" width="19.7109375" style="1" customWidth="1"/>
    <col min="1539" max="1540" width="22.7109375" style="1" customWidth="1"/>
    <col min="1541" max="1542" width="12.7109375" style="1" customWidth="1"/>
    <col min="1543" max="1789" width="9.140625" style="1"/>
    <col min="1790" max="1790" width="3.140625" style="1" customWidth="1"/>
    <col min="1791" max="1791" width="10.28515625" style="1" customWidth="1"/>
    <col min="1792" max="1792" width="4.7109375" style="1" customWidth="1"/>
    <col min="1793" max="1793" width="15.42578125" style="1" customWidth="1"/>
    <col min="1794" max="1794" width="19.7109375" style="1" customWidth="1"/>
    <col min="1795" max="1796" width="22.7109375" style="1" customWidth="1"/>
    <col min="1797" max="1798" width="12.7109375" style="1" customWidth="1"/>
    <col min="1799" max="2045" width="9.140625" style="1"/>
    <col min="2046" max="2046" width="3.140625" style="1" customWidth="1"/>
    <col min="2047" max="2047" width="10.28515625" style="1" customWidth="1"/>
    <col min="2048" max="2048" width="4.7109375" style="1" customWidth="1"/>
    <col min="2049" max="2049" width="15.42578125" style="1" customWidth="1"/>
    <col min="2050" max="2050" width="19.7109375" style="1" customWidth="1"/>
    <col min="2051" max="2052" width="22.7109375" style="1" customWidth="1"/>
    <col min="2053" max="2054" width="12.7109375" style="1" customWidth="1"/>
    <col min="2055" max="2301" width="9.140625" style="1"/>
    <col min="2302" max="2302" width="3.140625" style="1" customWidth="1"/>
    <col min="2303" max="2303" width="10.28515625" style="1" customWidth="1"/>
    <col min="2304" max="2304" width="4.7109375" style="1" customWidth="1"/>
    <col min="2305" max="2305" width="15.42578125" style="1" customWidth="1"/>
    <col min="2306" max="2306" width="19.7109375" style="1" customWidth="1"/>
    <col min="2307" max="2308" width="22.7109375" style="1" customWidth="1"/>
    <col min="2309" max="2310" width="12.7109375" style="1" customWidth="1"/>
    <col min="2311" max="2557" width="9.140625" style="1"/>
    <col min="2558" max="2558" width="3.140625" style="1" customWidth="1"/>
    <col min="2559" max="2559" width="10.28515625" style="1" customWidth="1"/>
    <col min="2560" max="2560" width="4.7109375" style="1" customWidth="1"/>
    <col min="2561" max="2561" width="15.42578125" style="1" customWidth="1"/>
    <col min="2562" max="2562" width="19.7109375" style="1" customWidth="1"/>
    <col min="2563" max="2564" width="22.7109375" style="1" customWidth="1"/>
    <col min="2565" max="2566" width="12.7109375" style="1" customWidth="1"/>
    <col min="2567" max="2813" width="9.140625" style="1"/>
    <col min="2814" max="2814" width="3.140625" style="1" customWidth="1"/>
    <col min="2815" max="2815" width="10.28515625" style="1" customWidth="1"/>
    <col min="2816" max="2816" width="4.7109375" style="1" customWidth="1"/>
    <col min="2817" max="2817" width="15.42578125" style="1" customWidth="1"/>
    <col min="2818" max="2818" width="19.7109375" style="1" customWidth="1"/>
    <col min="2819" max="2820" width="22.7109375" style="1" customWidth="1"/>
    <col min="2821" max="2822" width="12.7109375" style="1" customWidth="1"/>
    <col min="2823" max="3069" width="9.140625" style="1"/>
    <col min="3070" max="3070" width="3.140625" style="1" customWidth="1"/>
    <col min="3071" max="3071" width="10.28515625" style="1" customWidth="1"/>
    <col min="3072" max="3072" width="4.7109375" style="1" customWidth="1"/>
    <col min="3073" max="3073" width="15.42578125" style="1" customWidth="1"/>
    <col min="3074" max="3074" width="19.7109375" style="1" customWidth="1"/>
    <col min="3075" max="3076" width="22.7109375" style="1" customWidth="1"/>
    <col min="3077" max="3078" width="12.7109375" style="1" customWidth="1"/>
    <col min="3079" max="3325" width="9.140625" style="1"/>
    <col min="3326" max="3326" width="3.140625" style="1" customWidth="1"/>
    <col min="3327" max="3327" width="10.28515625" style="1" customWidth="1"/>
    <col min="3328" max="3328" width="4.7109375" style="1" customWidth="1"/>
    <col min="3329" max="3329" width="15.42578125" style="1" customWidth="1"/>
    <col min="3330" max="3330" width="19.7109375" style="1" customWidth="1"/>
    <col min="3331" max="3332" width="22.7109375" style="1" customWidth="1"/>
    <col min="3333" max="3334" width="12.7109375" style="1" customWidth="1"/>
    <col min="3335" max="3581" width="9.140625" style="1"/>
    <col min="3582" max="3582" width="3.140625" style="1" customWidth="1"/>
    <col min="3583" max="3583" width="10.28515625" style="1" customWidth="1"/>
    <col min="3584" max="3584" width="4.7109375" style="1" customWidth="1"/>
    <col min="3585" max="3585" width="15.42578125" style="1" customWidth="1"/>
    <col min="3586" max="3586" width="19.7109375" style="1" customWidth="1"/>
    <col min="3587" max="3588" width="22.7109375" style="1" customWidth="1"/>
    <col min="3589" max="3590" width="12.7109375" style="1" customWidth="1"/>
    <col min="3591" max="3837" width="9.140625" style="1"/>
    <col min="3838" max="3838" width="3.140625" style="1" customWidth="1"/>
    <col min="3839" max="3839" width="10.28515625" style="1" customWidth="1"/>
    <col min="3840" max="3840" width="4.7109375" style="1" customWidth="1"/>
    <col min="3841" max="3841" width="15.42578125" style="1" customWidth="1"/>
    <col min="3842" max="3842" width="19.7109375" style="1" customWidth="1"/>
    <col min="3843" max="3844" width="22.7109375" style="1" customWidth="1"/>
    <col min="3845" max="3846" width="12.7109375" style="1" customWidth="1"/>
    <col min="3847" max="4093" width="9.140625" style="1"/>
    <col min="4094" max="4094" width="3.140625" style="1" customWidth="1"/>
    <col min="4095" max="4095" width="10.28515625" style="1" customWidth="1"/>
    <col min="4096" max="4096" width="4.7109375" style="1" customWidth="1"/>
    <col min="4097" max="4097" width="15.42578125" style="1" customWidth="1"/>
    <col min="4098" max="4098" width="19.7109375" style="1" customWidth="1"/>
    <col min="4099" max="4100" width="22.7109375" style="1" customWidth="1"/>
    <col min="4101" max="4102" width="12.7109375" style="1" customWidth="1"/>
    <col min="4103" max="4349" width="9.140625" style="1"/>
    <col min="4350" max="4350" width="3.140625" style="1" customWidth="1"/>
    <col min="4351" max="4351" width="10.28515625" style="1" customWidth="1"/>
    <col min="4352" max="4352" width="4.7109375" style="1" customWidth="1"/>
    <col min="4353" max="4353" width="15.42578125" style="1" customWidth="1"/>
    <col min="4354" max="4354" width="19.7109375" style="1" customWidth="1"/>
    <col min="4355" max="4356" width="22.7109375" style="1" customWidth="1"/>
    <col min="4357" max="4358" width="12.7109375" style="1" customWidth="1"/>
    <col min="4359" max="4605" width="9.140625" style="1"/>
    <col min="4606" max="4606" width="3.140625" style="1" customWidth="1"/>
    <col min="4607" max="4607" width="10.28515625" style="1" customWidth="1"/>
    <col min="4608" max="4608" width="4.7109375" style="1" customWidth="1"/>
    <col min="4609" max="4609" width="15.42578125" style="1" customWidth="1"/>
    <col min="4610" max="4610" width="19.7109375" style="1" customWidth="1"/>
    <col min="4611" max="4612" width="22.7109375" style="1" customWidth="1"/>
    <col min="4613" max="4614" width="12.7109375" style="1" customWidth="1"/>
    <col min="4615" max="4861" width="9.140625" style="1"/>
    <col min="4862" max="4862" width="3.140625" style="1" customWidth="1"/>
    <col min="4863" max="4863" width="10.28515625" style="1" customWidth="1"/>
    <col min="4864" max="4864" width="4.7109375" style="1" customWidth="1"/>
    <col min="4865" max="4865" width="15.42578125" style="1" customWidth="1"/>
    <col min="4866" max="4866" width="19.7109375" style="1" customWidth="1"/>
    <col min="4867" max="4868" width="22.7109375" style="1" customWidth="1"/>
    <col min="4869" max="4870" width="12.7109375" style="1" customWidth="1"/>
    <col min="4871" max="5117" width="9.140625" style="1"/>
    <col min="5118" max="5118" width="3.140625" style="1" customWidth="1"/>
    <col min="5119" max="5119" width="10.28515625" style="1" customWidth="1"/>
    <col min="5120" max="5120" width="4.7109375" style="1" customWidth="1"/>
    <col min="5121" max="5121" width="15.42578125" style="1" customWidth="1"/>
    <col min="5122" max="5122" width="19.7109375" style="1" customWidth="1"/>
    <col min="5123" max="5124" width="22.7109375" style="1" customWidth="1"/>
    <col min="5125" max="5126" width="12.7109375" style="1" customWidth="1"/>
    <col min="5127" max="5373" width="9.140625" style="1"/>
    <col min="5374" max="5374" width="3.140625" style="1" customWidth="1"/>
    <col min="5375" max="5375" width="10.28515625" style="1" customWidth="1"/>
    <col min="5376" max="5376" width="4.7109375" style="1" customWidth="1"/>
    <col min="5377" max="5377" width="15.42578125" style="1" customWidth="1"/>
    <col min="5378" max="5378" width="19.7109375" style="1" customWidth="1"/>
    <col min="5379" max="5380" width="22.7109375" style="1" customWidth="1"/>
    <col min="5381" max="5382" width="12.7109375" style="1" customWidth="1"/>
    <col min="5383" max="5629" width="9.140625" style="1"/>
    <col min="5630" max="5630" width="3.140625" style="1" customWidth="1"/>
    <col min="5631" max="5631" width="10.28515625" style="1" customWidth="1"/>
    <col min="5632" max="5632" width="4.7109375" style="1" customWidth="1"/>
    <col min="5633" max="5633" width="15.42578125" style="1" customWidth="1"/>
    <col min="5634" max="5634" width="19.7109375" style="1" customWidth="1"/>
    <col min="5635" max="5636" width="22.7109375" style="1" customWidth="1"/>
    <col min="5637" max="5638" width="12.7109375" style="1" customWidth="1"/>
    <col min="5639" max="5885" width="9.140625" style="1"/>
    <col min="5886" max="5886" width="3.140625" style="1" customWidth="1"/>
    <col min="5887" max="5887" width="10.28515625" style="1" customWidth="1"/>
    <col min="5888" max="5888" width="4.7109375" style="1" customWidth="1"/>
    <col min="5889" max="5889" width="15.42578125" style="1" customWidth="1"/>
    <col min="5890" max="5890" width="19.7109375" style="1" customWidth="1"/>
    <col min="5891" max="5892" width="22.7109375" style="1" customWidth="1"/>
    <col min="5893" max="5894" width="12.7109375" style="1" customWidth="1"/>
    <col min="5895" max="6141" width="9.140625" style="1"/>
    <col min="6142" max="6142" width="3.140625" style="1" customWidth="1"/>
    <col min="6143" max="6143" width="10.28515625" style="1" customWidth="1"/>
    <col min="6144" max="6144" width="4.7109375" style="1" customWidth="1"/>
    <col min="6145" max="6145" width="15.42578125" style="1" customWidth="1"/>
    <col min="6146" max="6146" width="19.7109375" style="1" customWidth="1"/>
    <col min="6147" max="6148" width="22.7109375" style="1" customWidth="1"/>
    <col min="6149" max="6150" width="12.7109375" style="1" customWidth="1"/>
    <col min="6151" max="6397" width="9.140625" style="1"/>
    <col min="6398" max="6398" width="3.140625" style="1" customWidth="1"/>
    <col min="6399" max="6399" width="10.28515625" style="1" customWidth="1"/>
    <col min="6400" max="6400" width="4.7109375" style="1" customWidth="1"/>
    <col min="6401" max="6401" width="15.42578125" style="1" customWidth="1"/>
    <col min="6402" max="6402" width="19.7109375" style="1" customWidth="1"/>
    <col min="6403" max="6404" width="22.7109375" style="1" customWidth="1"/>
    <col min="6405" max="6406" width="12.7109375" style="1" customWidth="1"/>
    <col min="6407" max="6653" width="9.140625" style="1"/>
    <col min="6654" max="6654" width="3.140625" style="1" customWidth="1"/>
    <col min="6655" max="6655" width="10.28515625" style="1" customWidth="1"/>
    <col min="6656" max="6656" width="4.7109375" style="1" customWidth="1"/>
    <col min="6657" max="6657" width="15.42578125" style="1" customWidth="1"/>
    <col min="6658" max="6658" width="19.7109375" style="1" customWidth="1"/>
    <col min="6659" max="6660" width="22.7109375" style="1" customWidth="1"/>
    <col min="6661" max="6662" width="12.7109375" style="1" customWidth="1"/>
    <col min="6663" max="6909" width="9.140625" style="1"/>
    <col min="6910" max="6910" width="3.140625" style="1" customWidth="1"/>
    <col min="6911" max="6911" width="10.28515625" style="1" customWidth="1"/>
    <col min="6912" max="6912" width="4.7109375" style="1" customWidth="1"/>
    <col min="6913" max="6913" width="15.42578125" style="1" customWidth="1"/>
    <col min="6914" max="6914" width="19.7109375" style="1" customWidth="1"/>
    <col min="6915" max="6916" width="22.7109375" style="1" customWidth="1"/>
    <col min="6917" max="6918" width="12.7109375" style="1" customWidth="1"/>
    <col min="6919" max="7165" width="9.140625" style="1"/>
    <col min="7166" max="7166" width="3.140625" style="1" customWidth="1"/>
    <col min="7167" max="7167" width="10.28515625" style="1" customWidth="1"/>
    <col min="7168" max="7168" width="4.7109375" style="1" customWidth="1"/>
    <col min="7169" max="7169" width="15.42578125" style="1" customWidth="1"/>
    <col min="7170" max="7170" width="19.7109375" style="1" customWidth="1"/>
    <col min="7171" max="7172" width="22.7109375" style="1" customWidth="1"/>
    <col min="7173" max="7174" width="12.7109375" style="1" customWidth="1"/>
    <col min="7175" max="7421" width="9.140625" style="1"/>
    <col min="7422" max="7422" width="3.140625" style="1" customWidth="1"/>
    <col min="7423" max="7423" width="10.28515625" style="1" customWidth="1"/>
    <col min="7424" max="7424" width="4.7109375" style="1" customWidth="1"/>
    <col min="7425" max="7425" width="15.42578125" style="1" customWidth="1"/>
    <col min="7426" max="7426" width="19.7109375" style="1" customWidth="1"/>
    <col min="7427" max="7428" width="22.7109375" style="1" customWidth="1"/>
    <col min="7429" max="7430" width="12.7109375" style="1" customWidth="1"/>
    <col min="7431" max="7677" width="9.140625" style="1"/>
    <col min="7678" max="7678" width="3.140625" style="1" customWidth="1"/>
    <col min="7679" max="7679" width="10.28515625" style="1" customWidth="1"/>
    <col min="7680" max="7680" width="4.7109375" style="1" customWidth="1"/>
    <col min="7681" max="7681" width="15.42578125" style="1" customWidth="1"/>
    <col min="7682" max="7682" width="19.7109375" style="1" customWidth="1"/>
    <col min="7683" max="7684" width="22.7109375" style="1" customWidth="1"/>
    <col min="7685" max="7686" width="12.7109375" style="1" customWidth="1"/>
    <col min="7687" max="7933" width="9.140625" style="1"/>
    <col min="7934" max="7934" width="3.140625" style="1" customWidth="1"/>
    <col min="7935" max="7935" width="10.28515625" style="1" customWidth="1"/>
    <col min="7936" max="7936" width="4.7109375" style="1" customWidth="1"/>
    <col min="7937" max="7937" width="15.42578125" style="1" customWidth="1"/>
    <col min="7938" max="7938" width="19.7109375" style="1" customWidth="1"/>
    <col min="7939" max="7940" width="22.7109375" style="1" customWidth="1"/>
    <col min="7941" max="7942" width="12.7109375" style="1" customWidth="1"/>
    <col min="7943" max="8189" width="9.140625" style="1"/>
    <col min="8190" max="8190" width="3.140625" style="1" customWidth="1"/>
    <col min="8191" max="8191" width="10.28515625" style="1" customWidth="1"/>
    <col min="8192" max="8192" width="4.7109375" style="1" customWidth="1"/>
    <col min="8193" max="8193" width="15.42578125" style="1" customWidth="1"/>
    <col min="8194" max="8194" width="19.7109375" style="1" customWidth="1"/>
    <col min="8195" max="8196" width="22.7109375" style="1" customWidth="1"/>
    <col min="8197" max="8198" width="12.7109375" style="1" customWidth="1"/>
    <col min="8199" max="8445" width="9.140625" style="1"/>
    <col min="8446" max="8446" width="3.140625" style="1" customWidth="1"/>
    <col min="8447" max="8447" width="10.28515625" style="1" customWidth="1"/>
    <col min="8448" max="8448" width="4.7109375" style="1" customWidth="1"/>
    <col min="8449" max="8449" width="15.42578125" style="1" customWidth="1"/>
    <col min="8450" max="8450" width="19.7109375" style="1" customWidth="1"/>
    <col min="8451" max="8452" width="22.7109375" style="1" customWidth="1"/>
    <col min="8453" max="8454" width="12.7109375" style="1" customWidth="1"/>
    <col min="8455" max="8701" width="9.140625" style="1"/>
    <col min="8702" max="8702" width="3.140625" style="1" customWidth="1"/>
    <col min="8703" max="8703" width="10.28515625" style="1" customWidth="1"/>
    <col min="8704" max="8704" width="4.7109375" style="1" customWidth="1"/>
    <col min="8705" max="8705" width="15.42578125" style="1" customWidth="1"/>
    <col min="8706" max="8706" width="19.7109375" style="1" customWidth="1"/>
    <col min="8707" max="8708" width="22.7109375" style="1" customWidth="1"/>
    <col min="8709" max="8710" width="12.7109375" style="1" customWidth="1"/>
    <col min="8711" max="8957" width="9.140625" style="1"/>
    <col min="8958" max="8958" width="3.140625" style="1" customWidth="1"/>
    <col min="8959" max="8959" width="10.28515625" style="1" customWidth="1"/>
    <col min="8960" max="8960" width="4.7109375" style="1" customWidth="1"/>
    <col min="8961" max="8961" width="15.42578125" style="1" customWidth="1"/>
    <col min="8962" max="8962" width="19.7109375" style="1" customWidth="1"/>
    <col min="8963" max="8964" width="22.7109375" style="1" customWidth="1"/>
    <col min="8965" max="8966" width="12.7109375" style="1" customWidth="1"/>
    <col min="8967" max="9213" width="9.140625" style="1"/>
    <col min="9214" max="9214" width="3.140625" style="1" customWidth="1"/>
    <col min="9215" max="9215" width="10.28515625" style="1" customWidth="1"/>
    <col min="9216" max="9216" width="4.7109375" style="1" customWidth="1"/>
    <col min="9217" max="9217" width="15.42578125" style="1" customWidth="1"/>
    <col min="9218" max="9218" width="19.7109375" style="1" customWidth="1"/>
    <col min="9219" max="9220" width="22.7109375" style="1" customWidth="1"/>
    <col min="9221" max="9222" width="12.7109375" style="1" customWidth="1"/>
    <col min="9223" max="9469" width="9.140625" style="1"/>
    <col min="9470" max="9470" width="3.140625" style="1" customWidth="1"/>
    <col min="9471" max="9471" width="10.28515625" style="1" customWidth="1"/>
    <col min="9472" max="9472" width="4.7109375" style="1" customWidth="1"/>
    <col min="9473" max="9473" width="15.42578125" style="1" customWidth="1"/>
    <col min="9474" max="9474" width="19.7109375" style="1" customWidth="1"/>
    <col min="9475" max="9476" width="22.7109375" style="1" customWidth="1"/>
    <col min="9477" max="9478" width="12.7109375" style="1" customWidth="1"/>
    <col min="9479" max="9725" width="9.140625" style="1"/>
    <col min="9726" max="9726" width="3.140625" style="1" customWidth="1"/>
    <col min="9727" max="9727" width="10.28515625" style="1" customWidth="1"/>
    <col min="9728" max="9728" width="4.7109375" style="1" customWidth="1"/>
    <col min="9729" max="9729" width="15.42578125" style="1" customWidth="1"/>
    <col min="9730" max="9730" width="19.7109375" style="1" customWidth="1"/>
    <col min="9731" max="9732" width="22.7109375" style="1" customWidth="1"/>
    <col min="9733" max="9734" width="12.7109375" style="1" customWidth="1"/>
    <col min="9735" max="9981" width="9.140625" style="1"/>
    <col min="9982" max="9982" width="3.140625" style="1" customWidth="1"/>
    <col min="9983" max="9983" width="10.28515625" style="1" customWidth="1"/>
    <col min="9984" max="9984" width="4.7109375" style="1" customWidth="1"/>
    <col min="9985" max="9985" width="15.42578125" style="1" customWidth="1"/>
    <col min="9986" max="9986" width="19.7109375" style="1" customWidth="1"/>
    <col min="9987" max="9988" width="22.7109375" style="1" customWidth="1"/>
    <col min="9989" max="9990" width="12.7109375" style="1" customWidth="1"/>
    <col min="9991" max="10237" width="9.140625" style="1"/>
    <col min="10238" max="10238" width="3.140625" style="1" customWidth="1"/>
    <col min="10239" max="10239" width="10.28515625" style="1" customWidth="1"/>
    <col min="10240" max="10240" width="4.7109375" style="1" customWidth="1"/>
    <col min="10241" max="10241" width="15.42578125" style="1" customWidth="1"/>
    <col min="10242" max="10242" width="19.7109375" style="1" customWidth="1"/>
    <col min="10243" max="10244" width="22.7109375" style="1" customWidth="1"/>
    <col min="10245" max="10246" width="12.7109375" style="1" customWidth="1"/>
    <col min="10247" max="10493" width="9.140625" style="1"/>
    <col min="10494" max="10494" width="3.140625" style="1" customWidth="1"/>
    <col min="10495" max="10495" width="10.28515625" style="1" customWidth="1"/>
    <col min="10496" max="10496" width="4.7109375" style="1" customWidth="1"/>
    <col min="10497" max="10497" width="15.42578125" style="1" customWidth="1"/>
    <col min="10498" max="10498" width="19.7109375" style="1" customWidth="1"/>
    <col min="10499" max="10500" width="22.7109375" style="1" customWidth="1"/>
    <col min="10501" max="10502" width="12.7109375" style="1" customWidth="1"/>
    <col min="10503" max="10749" width="9.140625" style="1"/>
    <col min="10750" max="10750" width="3.140625" style="1" customWidth="1"/>
    <col min="10751" max="10751" width="10.28515625" style="1" customWidth="1"/>
    <col min="10752" max="10752" width="4.7109375" style="1" customWidth="1"/>
    <col min="10753" max="10753" width="15.42578125" style="1" customWidth="1"/>
    <col min="10754" max="10754" width="19.7109375" style="1" customWidth="1"/>
    <col min="10755" max="10756" width="22.7109375" style="1" customWidth="1"/>
    <col min="10757" max="10758" width="12.7109375" style="1" customWidth="1"/>
    <col min="10759" max="11005" width="9.140625" style="1"/>
    <col min="11006" max="11006" width="3.140625" style="1" customWidth="1"/>
    <col min="11007" max="11007" width="10.28515625" style="1" customWidth="1"/>
    <col min="11008" max="11008" width="4.7109375" style="1" customWidth="1"/>
    <col min="11009" max="11009" width="15.42578125" style="1" customWidth="1"/>
    <col min="11010" max="11010" width="19.7109375" style="1" customWidth="1"/>
    <col min="11011" max="11012" width="22.7109375" style="1" customWidth="1"/>
    <col min="11013" max="11014" width="12.7109375" style="1" customWidth="1"/>
    <col min="11015" max="11261" width="9.140625" style="1"/>
    <col min="11262" max="11262" width="3.140625" style="1" customWidth="1"/>
    <col min="11263" max="11263" width="10.28515625" style="1" customWidth="1"/>
    <col min="11264" max="11264" width="4.7109375" style="1" customWidth="1"/>
    <col min="11265" max="11265" width="15.42578125" style="1" customWidth="1"/>
    <col min="11266" max="11266" width="19.7109375" style="1" customWidth="1"/>
    <col min="11267" max="11268" width="22.7109375" style="1" customWidth="1"/>
    <col min="11269" max="11270" width="12.7109375" style="1" customWidth="1"/>
    <col min="11271" max="11517" width="9.140625" style="1"/>
    <col min="11518" max="11518" width="3.140625" style="1" customWidth="1"/>
    <col min="11519" max="11519" width="10.28515625" style="1" customWidth="1"/>
    <col min="11520" max="11520" width="4.7109375" style="1" customWidth="1"/>
    <col min="11521" max="11521" width="15.42578125" style="1" customWidth="1"/>
    <col min="11522" max="11522" width="19.7109375" style="1" customWidth="1"/>
    <col min="11523" max="11524" width="22.7109375" style="1" customWidth="1"/>
    <col min="11525" max="11526" width="12.7109375" style="1" customWidth="1"/>
    <col min="11527" max="11773" width="9.140625" style="1"/>
    <col min="11774" max="11774" width="3.140625" style="1" customWidth="1"/>
    <col min="11775" max="11775" width="10.28515625" style="1" customWidth="1"/>
    <col min="11776" max="11776" width="4.7109375" style="1" customWidth="1"/>
    <col min="11777" max="11777" width="15.42578125" style="1" customWidth="1"/>
    <col min="11778" max="11778" width="19.7109375" style="1" customWidth="1"/>
    <col min="11779" max="11780" width="22.7109375" style="1" customWidth="1"/>
    <col min="11781" max="11782" width="12.7109375" style="1" customWidth="1"/>
    <col min="11783" max="12029" width="9.140625" style="1"/>
    <col min="12030" max="12030" width="3.140625" style="1" customWidth="1"/>
    <col min="12031" max="12031" width="10.28515625" style="1" customWidth="1"/>
    <col min="12032" max="12032" width="4.7109375" style="1" customWidth="1"/>
    <col min="12033" max="12033" width="15.42578125" style="1" customWidth="1"/>
    <col min="12034" max="12034" width="19.7109375" style="1" customWidth="1"/>
    <col min="12035" max="12036" width="22.7109375" style="1" customWidth="1"/>
    <col min="12037" max="12038" width="12.7109375" style="1" customWidth="1"/>
    <col min="12039" max="12285" width="9.140625" style="1"/>
    <col min="12286" max="12286" width="3.140625" style="1" customWidth="1"/>
    <col min="12287" max="12287" width="10.28515625" style="1" customWidth="1"/>
    <col min="12288" max="12288" width="4.7109375" style="1" customWidth="1"/>
    <col min="12289" max="12289" width="15.42578125" style="1" customWidth="1"/>
    <col min="12290" max="12290" width="19.7109375" style="1" customWidth="1"/>
    <col min="12291" max="12292" width="22.7109375" style="1" customWidth="1"/>
    <col min="12293" max="12294" width="12.7109375" style="1" customWidth="1"/>
    <col min="12295" max="12541" width="9.140625" style="1"/>
    <col min="12542" max="12542" width="3.140625" style="1" customWidth="1"/>
    <col min="12543" max="12543" width="10.28515625" style="1" customWidth="1"/>
    <col min="12544" max="12544" width="4.7109375" style="1" customWidth="1"/>
    <col min="12545" max="12545" width="15.42578125" style="1" customWidth="1"/>
    <col min="12546" max="12546" width="19.7109375" style="1" customWidth="1"/>
    <col min="12547" max="12548" width="22.7109375" style="1" customWidth="1"/>
    <col min="12549" max="12550" width="12.7109375" style="1" customWidth="1"/>
    <col min="12551" max="12797" width="9.140625" style="1"/>
    <col min="12798" max="12798" width="3.140625" style="1" customWidth="1"/>
    <col min="12799" max="12799" width="10.28515625" style="1" customWidth="1"/>
    <col min="12800" max="12800" width="4.7109375" style="1" customWidth="1"/>
    <col min="12801" max="12801" width="15.42578125" style="1" customWidth="1"/>
    <col min="12802" max="12802" width="19.7109375" style="1" customWidth="1"/>
    <col min="12803" max="12804" width="22.7109375" style="1" customWidth="1"/>
    <col min="12805" max="12806" width="12.7109375" style="1" customWidth="1"/>
    <col min="12807" max="13053" width="9.140625" style="1"/>
    <col min="13054" max="13054" width="3.140625" style="1" customWidth="1"/>
    <col min="13055" max="13055" width="10.28515625" style="1" customWidth="1"/>
    <col min="13056" max="13056" width="4.7109375" style="1" customWidth="1"/>
    <col min="13057" max="13057" width="15.42578125" style="1" customWidth="1"/>
    <col min="13058" max="13058" width="19.7109375" style="1" customWidth="1"/>
    <col min="13059" max="13060" width="22.7109375" style="1" customWidth="1"/>
    <col min="13061" max="13062" width="12.7109375" style="1" customWidth="1"/>
    <col min="13063" max="13309" width="9.140625" style="1"/>
    <col min="13310" max="13310" width="3.140625" style="1" customWidth="1"/>
    <col min="13311" max="13311" width="10.28515625" style="1" customWidth="1"/>
    <col min="13312" max="13312" width="4.7109375" style="1" customWidth="1"/>
    <col min="13313" max="13313" width="15.42578125" style="1" customWidth="1"/>
    <col min="13314" max="13314" width="19.7109375" style="1" customWidth="1"/>
    <col min="13315" max="13316" width="22.7109375" style="1" customWidth="1"/>
    <col min="13317" max="13318" width="12.7109375" style="1" customWidth="1"/>
    <col min="13319" max="13565" width="9.140625" style="1"/>
    <col min="13566" max="13566" width="3.140625" style="1" customWidth="1"/>
    <col min="13567" max="13567" width="10.28515625" style="1" customWidth="1"/>
    <col min="13568" max="13568" width="4.7109375" style="1" customWidth="1"/>
    <col min="13569" max="13569" width="15.42578125" style="1" customWidth="1"/>
    <col min="13570" max="13570" width="19.7109375" style="1" customWidth="1"/>
    <col min="13571" max="13572" width="22.7109375" style="1" customWidth="1"/>
    <col min="13573" max="13574" width="12.7109375" style="1" customWidth="1"/>
    <col min="13575" max="13821" width="9.140625" style="1"/>
    <col min="13822" max="13822" width="3.140625" style="1" customWidth="1"/>
    <col min="13823" max="13823" width="10.28515625" style="1" customWidth="1"/>
    <col min="13824" max="13824" width="4.7109375" style="1" customWidth="1"/>
    <col min="13825" max="13825" width="15.42578125" style="1" customWidth="1"/>
    <col min="13826" max="13826" width="19.7109375" style="1" customWidth="1"/>
    <col min="13827" max="13828" width="22.7109375" style="1" customWidth="1"/>
    <col min="13829" max="13830" width="12.7109375" style="1" customWidth="1"/>
    <col min="13831" max="14077" width="9.140625" style="1"/>
    <col min="14078" max="14078" width="3.140625" style="1" customWidth="1"/>
    <col min="14079" max="14079" width="10.28515625" style="1" customWidth="1"/>
    <col min="14080" max="14080" width="4.7109375" style="1" customWidth="1"/>
    <col min="14081" max="14081" width="15.42578125" style="1" customWidth="1"/>
    <col min="14082" max="14082" width="19.7109375" style="1" customWidth="1"/>
    <col min="14083" max="14084" width="22.7109375" style="1" customWidth="1"/>
    <col min="14085" max="14086" width="12.7109375" style="1" customWidth="1"/>
    <col min="14087" max="14333" width="9.140625" style="1"/>
    <col min="14334" max="14334" width="3.140625" style="1" customWidth="1"/>
    <col min="14335" max="14335" width="10.28515625" style="1" customWidth="1"/>
    <col min="14336" max="14336" width="4.7109375" style="1" customWidth="1"/>
    <col min="14337" max="14337" width="15.42578125" style="1" customWidth="1"/>
    <col min="14338" max="14338" width="19.7109375" style="1" customWidth="1"/>
    <col min="14339" max="14340" width="22.7109375" style="1" customWidth="1"/>
    <col min="14341" max="14342" width="12.7109375" style="1" customWidth="1"/>
    <col min="14343" max="14589" width="9.140625" style="1"/>
    <col min="14590" max="14590" width="3.140625" style="1" customWidth="1"/>
    <col min="14591" max="14591" width="10.28515625" style="1" customWidth="1"/>
    <col min="14592" max="14592" width="4.7109375" style="1" customWidth="1"/>
    <col min="14593" max="14593" width="15.42578125" style="1" customWidth="1"/>
    <col min="14594" max="14594" width="19.7109375" style="1" customWidth="1"/>
    <col min="14595" max="14596" width="22.7109375" style="1" customWidth="1"/>
    <col min="14597" max="14598" width="12.7109375" style="1" customWidth="1"/>
    <col min="14599" max="14845" width="9.140625" style="1"/>
    <col min="14846" max="14846" width="3.140625" style="1" customWidth="1"/>
    <col min="14847" max="14847" width="10.28515625" style="1" customWidth="1"/>
    <col min="14848" max="14848" width="4.7109375" style="1" customWidth="1"/>
    <col min="14849" max="14849" width="15.42578125" style="1" customWidth="1"/>
    <col min="14850" max="14850" width="19.7109375" style="1" customWidth="1"/>
    <col min="14851" max="14852" width="22.7109375" style="1" customWidth="1"/>
    <col min="14853" max="14854" width="12.7109375" style="1" customWidth="1"/>
    <col min="14855" max="15101" width="9.140625" style="1"/>
    <col min="15102" max="15102" width="3.140625" style="1" customWidth="1"/>
    <col min="15103" max="15103" width="10.28515625" style="1" customWidth="1"/>
    <col min="15104" max="15104" width="4.7109375" style="1" customWidth="1"/>
    <col min="15105" max="15105" width="15.42578125" style="1" customWidth="1"/>
    <col min="15106" max="15106" width="19.7109375" style="1" customWidth="1"/>
    <col min="15107" max="15108" width="22.7109375" style="1" customWidth="1"/>
    <col min="15109" max="15110" width="12.7109375" style="1" customWidth="1"/>
    <col min="15111" max="15357" width="9.140625" style="1"/>
    <col min="15358" max="15358" width="3.140625" style="1" customWidth="1"/>
    <col min="15359" max="15359" width="10.28515625" style="1" customWidth="1"/>
    <col min="15360" max="15360" width="4.7109375" style="1" customWidth="1"/>
    <col min="15361" max="15361" width="15.42578125" style="1" customWidth="1"/>
    <col min="15362" max="15362" width="19.7109375" style="1" customWidth="1"/>
    <col min="15363" max="15364" width="22.7109375" style="1" customWidth="1"/>
    <col min="15365" max="15366" width="12.7109375" style="1" customWidth="1"/>
    <col min="15367" max="15613" width="9.140625" style="1"/>
    <col min="15614" max="15614" width="3.140625" style="1" customWidth="1"/>
    <col min="15615" max="15615" width="10.28515625" style="1" customWidth="1"/>
    <col min="15616" max="15616" width="4.7109375" style="1" customWidth="1"/>
    <col min="15617" max="15617" width="15.42578125" style="1" customWidth="1"/>
    <col min="15618" max="15618" width="19.7109375" style="1" customWidth="1"/>
    <col min="15619" max="15620" width="22.7109375" style="1" customWidth="1"/>
    <col min="15621" max="15622" width="12.7109375" style="1" customWidth="1"/>
    <col min="15623" max="15869" width="9.140625" style="1"/>
    <col min="15870" max="15870" width="3.140625" style="1" customWidth="1"/>
    <col min="15871" max="15871" width="10.28515625" style="1" customWidth="1"/>
    <col min="15872" max="15872" width="4.7109375" style="1" customWidth="1"/>
    <col min="15873" max="15873" width="15.42578125" style="1" customWidth="1"/>
    <col min="15874" max="15874" width="19.7109375" style="1" customWidth="1"/>
    <col min="15875" max="15876" width="22.7109375" style="1" customWidth="1"/>
    <col min="15877" max="15878" width="12.7109375" style="1" customWidth="1"/>
    <col min="15879" max="16125" width="9.140625" style="1"/>
    <col min="16126" max="16126" width="3.140625" style="1" customWidth="1"/>
    <col min="16127" max="16127" width="10.28515625" style="1" customWidth="1"/>
    <col min="16128" max="16128" width="4.7109375" style="1" customWidth="1"/>
    <col min="16129" max="16129" width="15.42578125" style="1" customWidth="1"/>
    <col min="16130" max="16130" width="19.7109375" style="1" customWidth="1"/>
    <col min="16131" max="16132" width="22.7109375" style="1" customWidth="1"/>
    <col min="16133" max="16134" width="12.7109375" style="1" customWidth="1"/>
    <col min="16135" max="16384" width="9.140625" style="1"/>
  </cols>
  <sheetData>
    <row r="1" spans="1:7" ht="77.25" customHeight="1">
      <c r="A1" s="257" t="s">
        <v>281</v>
      </c>
      <c r="B1" s="257"/>
      <c r="C1" s="257"/>
      <c r="D1" s="257"/>
    </row>
    <row r="2" spans="1:7" ht="37.5" customHeight="1">
      <c r="A2" s="258" t="s">
        <v>280</v>
      </c>
      <c r="B2" s="258"/>
      <c r="C2" s="258"/>
      <c r="D2" s="258"/>
    </row>
    <row r="3" spans="1:7" ht="33" customHeight="1">
      <c r="B3" s="259" t="s">
        <v>548</v>
      </c>
      <c r="C3" s="259"/>
      <c r="D3" s="259"/>
    </row>
    <row r="4" spans="1:7" ht="20.100000000000001" customHeight="1">
      <c r="A4" s="2" t="s">
        <v>0</v>
      </c>
      <c r="B4" s="3"/>
      <c r="C4" s="260"/>
      <c r="D4" s="260"/>
      <c r="E4" s="4"/>
      <c r="F4" s="4"/>
    </row>
    <row r="5" spans="1:7" ht="20.100000000000001" customHeight="1">
      <c r="A5" s="2" t="s">
        <v>1</v>
      </c>
      <c r="B5" s="5"/>
      <c r="C5" s="6" t="s">
        <v>2</v>
      </c>
      <c r="D5" s="7"/>
    </row>
    <row r="6" spans="1:7" ht="10.5" customHeight="1">
      <c r="A6" s="8"/>
      <c r="C6" s="9"/>
      <c r="D6" s="10"/>
    </row>
    <row r="7" spans="1:7" ht="18.95" customHeight="1" thickBot="1">
      <c r="A7" s="11" t="s">
        <v>545</v>
      </c>
      <c r="B7" s="12"/>
      <c r="C7" s="13">
        <v>2022</v>
      </c>
      <c r="D7" s="13">
        <v>2021</v>
      </c>
      <c r="E7" s="14"/>
      <c r="F7" s="242" t="str">
        <f>IF(LEN(F11)+LEN(F16)+LEN(F19)+LEN(F21)+LEN(F24)+LEN(F27)+LEN(F28)+LEN(F30)+LEN(F32)+LEN(F36)+LEN(F38)=2," ",C7)</f>
        <v xml:space="preserve"> </v>
      </c>
      <c r="G7" s="242" t="str">
        <f>IF(LEN(G11)+LEN(G16)+LEN(G19)+LEN(G21)+LEN(G24)+LEN(G27)+LEN(G28)+LEN(G30)+LEN(G32)+LEN(G36)+LEN(G38)=2," ",D7)</f>
        <v xml:space="preserve"> </v>
      </c>
    </row>
    <row r="8" spans="1:7" s="4" customFormat="1" ht="20.100000000000001" customHeight="1" thickTop="1">
      <c r="A8" s="15" t="s">
        <v>3</v>
      </c>
      <c r="B8" s="16" t="s">
        <v>4</v>
      </c>
    </row>
    <row r="9" spans="1:7" s="4" customFormat="1" ht="15" customHeight="1">
      <c r="A9" s="17" t="s">
        <v>5</v>
      </c>
      <c r="B9" s="18" t="s">
        <v>6</v>
      </c>
      <c r="C9" s="19"/>
      <c r="D9" s="20"/>
      <c r="E9" s="21" t="str">
        <f>IF(OR(C9="",D9=""),"",(C9-D9)/D9)</f>
        <v/>
      </c>
    </row>
    <row r="10" spans="1:7" s="4" customFormat="1" ht="15" customHeight="1">
      <c r="A10" s="17" t="s">
        <v>7</v>
      </c>
      <c r="B10" s="4" t="s">
        <v>8</v>
      </c>
      <c r="C10" s="22"/>
      <c r="D10" s="23"/>
      <c r="E10" s="21" t="str">
        <f t="shared" ref="E10:E43" si="0">IF(OR(C10="",D10=""),"",(C10-D10)/D10)</f>
        <v/>
      </c>
      <c r="F10" s="241"/>
      <c r="G10" s="241"/>
    </row>
    <row r="11" spans="1:7" s="4" customFormat="1" ht="15" customHeight="1">
      <c r="A11" s="17" t="s">
        <v>9</v>
      </c>
      <c r="B11" s="4" t="s">
        <v>10</v>
      </c>
      <c r="C11" s="22"/>
      <c r="D11" s="23"/>
      <c r="E11" s="21" t="str">
        <f t="shared" si="0"/>
        <v/>
      </c>
      <c r="F11" s="241" t="str">
        <f>CONCATENATE(IF(AND(ISBLANK(C10),ISBLANK(C9)),"",IF(C11=C10+C9,"","error: (c)≠(a)+(b)"))," ",IF(AND(ISBLANK(C12),ISBLANK(C13),ISBLANK(C14),ISBLANK(C15)),"",IF(C11=C12+C13+C14+C15,"","error: (c)≠(c.i)+(c.ii)+(c.iii)+(c.iv)")))</f>
        <v xml:space="preserve"> </v>
      </c>
      <c r="G11" s="241" t="str">
        <f>CONCATENATE(IF(AND(ISBLANK(D10),ISBLANK(D9)),"",IF(D11=D10+D9,"","error: (c)≠(a)+(b)"))," ",IF(AND(ISBLANK(D12),ISBLANK(D13),ISBLANK(D14),ISBLANK(D15)),"",IF(D11=D12+D13+D14+D15,"","error: (c)≠(c.i)+(c.ii)+(c.iii)+(c.iv)")))</f>
        <v xml:space="preserve"> </v>
      </c>
    </row>
    <row r="12" spans="1:7" s="4" customFormat="1" ht="15" customHeight="1">
      <c r="A12" s="17"/>
      <c r="B12" s="229" t="s">
        <v>244</v>
      </c>
      <c r="C12" s="22"/>
      <c r="D12" s="23"/>
      <c r="E12" s="21" t="str">
        <f t="shared" si="0"/>
        <v/>
      </c>
      <c r="F12" s="241"/>
      <c r="G12" s="241"/>
    </row>
    <row r="13" spans="1:7" s="4" customFormat="1" ht="15" customHeight="1">
      <c r="A13" s="17"/>
      <c r="B13" s="229" t="s">
        <v>245</v>
      </c>
      <c r="C13" s="22"/>
      <c r="D13" s="23"/>
      <c r="E13" s="21" t="str">
        <f t="shared" si="0"/>
        <v/>
      </c>
      <c r="F13" s="241"/>
      <c r="G13" s="241"/>
    </row>
    <row r="14" spans="1:7" s="4" customFormat="1" ht="15" customHeight="1">
      <c r="A14" s="17"/>
      <c r="B14" s="229" t="s">
        <v>248</v>
      </c>
      <c r="C14" s="22"/>
      <c r="D14" s="23"/>
      <c r="E14" s="21" t="str">
        <f t="shared" si="0"/>
        <v/>
      </c>
      <c r="F14" s="241"/>
      <c r="G14" s="241"/>
    </row>
    <row r="15" spans="1:7" s="4" customFormat="1" ht="15" customHeight="1">
      <c r="A15" s="17"/>
      <c r="B15" s="229" t="s">
        <v>254</v>
      </c>
      <c r="C15" s="22"/>
      <c r="D15" s="23"/>
      <c r="E15" s="21" t="str">
        <f t="shared" si="0"/>
        <v/>
      </c>
      <c r="F15" s="241"/>
      <c r="G15" s="241"/>
    </row>
    <row r="16" spans="1:7" s="4" customFormat="1" ht="15" customHeight="1">
      <c r="A16" s="17" t="s">
        <v>11</v>
      </c>
      <c r="B16" s="4" t="s">
        <v>262</v>
      </c>
      <c r="C16" s="22"/>
      <c r="D16" s="23"/>
      <c r="E16" s="21" t="str">
        <f t="shared" si="0"/>
        <v/>
      </c>
      <c r="F16" s="241" t="str">
        <f>IF(AND(ISBLANK(C17),ISBLANK(C18)),"",(IF(C16=C17+C18,"","error: (d)≠(d.i)+(d.ii)")))</f>
        <v/>
      </c>
      <c r="G16" s="241" t="str">
        <f>IF(AND(ISBLANK(D17),ISBLANK(D18)),"",(IF(D16=D17+D18,"","error: (d)≠(d.i)+(d.ii)")))</f>
        <v/>
      </c>
    </row>
    <row r="17" spans="1:7" s="4" customFormat="1" ht="15" customHeight="1">
      <c r="A17" s="17"/>
      <c r="B17" s="229" t="s">
        <v>240</v>
      </c>
      <c r="C17" s="22"/>
      <c r="D17" s="23"/>
      <c r="E17" s="21" t="str">
        <f t="shared" si="0"/>
        <v/>
      </c>
      <c r="F17" s="241"/>
      <c r="G17" s="241"/>
    </row>
    <row r="18" spans="1:7" s="4" customFormat="1" ht="15" customHeight="1">
      <c r="A18" s="17"/>
      <c r="B18" s="229" t="s">
        <v>243</v>
      </c>
      <c r="C18" s="22"/>
      <c r="D18" s="23"/>
      <c r="E18" s="21" t="str">
        <f t="shared" si="0"/>
        <v/>
      </c>
      <c r="F18" s="241"/>
      <c r="G18" s="241"/>
    </row>
    <row r="19" spans="1:7" s="4" customFormat="1" ht="15" customHeight="1">
      <c r="A19" s="24"/>
      <c r="B19" s="25" t="s">
        <v>12</v>
      </c>
      <c r="C19" s="26"/>
      <c r="D19" s="27"/>
      <c r="E19" s="21" t="str">
        <f t="shared" si="0"/>
        <v/>
      </c>
      <c r="F19" s="241" t="str">
        <f>IF(AND(ISBLANK(C16),ISBLANK(C11)),"",IF(C19=C16+C11,"","error: Total Aircraft Movements≠(c)+(d)"))</f>
        <v/>
      </c>
      <c r="G19" s="241" t="str">
        <f>IF(AND(ISBLANK(D16),ISBLANK(D11)),"",IF(D19=D16+D11,"","error: Total Aircraft Movements≠(c)+(d)"))</f>
        <v/>
      </c>
    </row>
    <row r="20" spans="1:7" s="4" customFormat="1" ht="21.95" customHeight="1">
      <c r="A20" s="15" t="s">
        <v>13</v>
      </c>
      <c r="B20" s="28" t="s">
        <v>14</v>
      </c>
      <c r="F20" s="241"/>
      <c r="G20" s="241"/>
    </row>
    <row r="21" spans="1:7" s="4" customFormat="1" ht="15" customHeight="1">
      <c r="A21" s="17" t="s">
        <v>5</v>
      </c>
      <c r="B21" s="18" t="s">
        <v>15</v>
      </c>
      <c r="C21" s="19"/>
      <c r="D21" s="20"/>
      <c r="E21" s="21" t="str">
        <f t="shared" si="0"/>
        <v/>
      </c>
      <c r="F21" s="241" t="str">
        <f>IF(AND(ISBLANK(C22),ISBLANK(C23)),"",IF(C21=C22+C23,"","error: (a)≠(a.i)+(a.ii)"))</f>
        <v/>
      </c>
      <c r="G21" s="241" t="str">
        <f>IF(AND(ISBLANK(D22),ISBLANK(D23)),"",IF(D21=D22+D23,"","error: (a)≠(a.i)+(a.ii)"))</f>
        <v/>
      </c>
    </row>
    <row r="22" spans="1:7" s="4" customFormat="1" ht="15" customHeight="1">
      <c r="A22" s="17"/>
      <c r="B22" s="230" t="s">
        <v>241</v>
      </c>
      <c r="C22" s="22"/>
      <c r="D22" s="23"/>
      <c r="E22" s="21" t="str">
        <f t="shared" si="0"/>
        <v/>
      </c>
      <c r="F22" s="241"/>
      <c r="G22" s="241"/>
    </row>
    <row r="23" spans="1:7" s="4" customFormat="1" ht="15" customHeight="1">
      <c r="A23" s="17"/>
      <c r="B23" s="230" t="s">
        <v>242</v>
      </c>
      <c r="C23" s="22"/>
      <c r="D23" s="23"/>
      <c r="E23" s="21" t="str">
        <f t="shared" si="0"/>
        <v/>
      </c>
      <c r="F23" s="241"/>
      <c r="G23" s="241"/>
    </row>
    <row r="24" spans="1:7" s="4" customFormat="1" ht="15" customHeight="1">
      <c r="A24" s="17" t="s">
        <v>7</v>
      </c>
      <c r="B24" s="4" t="s">
        <v>16</v>
      </c>
      <c r="C24" s="22"/>
      <c r="D24" s="23"/>
      <c r="E24" s="21" t="str">
        <f t="shared" si="0"/>
        <v/>
      </c>
      <c r="F24" s="241" t="str">
        <f>IF(AND(ISBLANK(C25),ISBLANK(C26)),"",IF(C24=C25+C26,"","error: (b)≠(b.i)+(b.ii)"))</f>
        <v/>
      </c>
      <c r="G24" s="241" t="str">
        <f>IF(AND(ISBLANK(D25),ISBLANK(D26)),"",IF(D24=D25+D26,"","error: (b)≠(b.i)+(b.ii)"))</f>
        <v/>
      </c>
    </row>
    <row r="25" spans="1:7" s="4" customFormat="1" ht="15" customHeight="1">
      <c r="A25" s="17"/>
      <c r="B25" s="230" t="s">
        <v>252</v>
      </c>
      <c r="C25" s="22"/>
      <c r="D25" s="23"/>
      <c r="E25" s="21" t="str">
        <f t="shared" si="0"/>
        <v/>
      </c>
      <c r="F25" s="241"/>
      <c r="G25" s="241"/>
    </row>
    <row r="26" spans="1:7" s="4" customFormat="1" ht="15" customHeight="1">
      <c r="A26" s="17"/>
      <c r="B26" s="230" t="s">
        <v>253</v>
      </c>
      <c r="C26" s="22"/>
      <c r="D26" s="23"/>
      <c r="E26" s="21" t="str">
        <f t="shared" si="0"/>
        <v/>
      </c>
      <c r="F26" s="241"/>
      <c r="G26" s="241"/>
    </row>
    <row r="27" spans="1:7" s="4" customFormat="1" ht="15" customHeight="1">
      <c r="A27" s="17" t="s">
        <v>9</v>
      </c>
      <c r="B27" s="4" t="s">
        <v>17</v>
      </c>
      <c r="C27" s="22"/>
      <c r="D27" s="23"/>
      <c r="E27" s="21" t="str">
        <f t="shared" si="0"/>
        <v/>
      </c>
      <c r="F27" s="241" t="str">
        <f>IF(AND(ISBLANK(C21),ISBLANK(C24)),"",IF(C27=C21+C24,"","error: (c)≠(a)+(b)"))</f>
        <v/>
      </c>
      <c r="G27" s="241" t="str">
        <f>IF(AND(ISBLANK(D21),ISBLANK(D24)),"",IF(D27=D21+D24,"","error: (c)≠(a)+(b)"))</f>
        <v/>
      </c>
    </row>
    <row r="28" spans="1:7" s="4" customFormat="1" ht="15" customHeight="1">
      <c r="A28" s="17"/>
      <c r="B28" s="230" t="s">
        <v>300</v>
      </c>
      <c r="C28" s="22"/>
      <c r="D28" s="23"/>
      <c r="E28" s="21" t="str">
        <f t="shared" si="0"/>
        <v/>
      </c>
      <c r="F28" s="241" t="str">
        <f>IF(ISBLANK(C28),"",IF(C28&gt;C27,"error: (c.i)&gt;(c)",""))</f>
        <v/>
      </c>
      <c r="G28" s="241" t="str">
        <f>IF(ISBLANK(D28),"",IF(D28&gt;D27,"error: (c.i)&gt;(c)",""))</f>
        <v/>
      </c>
    </row>
    <row r="29" spans="1:7" s="4" customFormat="1" ht="15" customHeight="1">
      <c r="A29" s="17" t="s">
        <v>11</v>
      </c>
      <c r="B29" s="4" t="s">
        <v>18</v>
      </c>
      <c r="C29" s="22"/>
      <c r="D29" s="23"/>
      <c r="E29" s="21" t="str">
        <f t="shared" si="0"/>
        <v/>
      </c>
      <c r="F29" s="241"/>
      <c r="G29" s="241"/>
    </row>
    <row r="30" spans="1:7" s="4" customFormat="1" ht="15" customHeight="1">
      <c r="A30" s="29"/>
      <c r="B30" s="25" t="s">
        <v>19</v>
      </c>
      <c r="C30" s="26"/>
      <c r="D30" s="27"/>
      <c r="E30" s="21" t="str">
        <f t="shared" si="0"/>
        <v/>
      </c>
      <c r="F30" s="241" t="str">
        <f>IF(AND(ISBLANK(C27),ISBLANK(C29)),"",IF(C30=C27+C29,"","error: Total Passengers≠(c)+(d)"))</f>
        <v/>
      </c>
      <c r="G30" s="241" t="str">
        <f>IF(AND(ISBLANK(D27),ISBLANK(D29)),"",IF(D30=D27+D29,"","error: Total Passengers≠(c)+(d)"))</f>
        <v/>
      </c>
    </row>
    <row r="31" spans="1:7" s="4" customFormat="1" ht="21.95" customHeight="1">
      <c r="A31" s="15" t="s">
        <v>20</v>
      </c>
      <c r="B31" s="28" t="s">
        <v>21</v>
      </c>
      <c r="C31" s="30" t="s">
        <v>22</v>
      </c>
      <c r="F31" s="241"/>
      <c r="G31" s="241"/>
    </row>
    <row r="32" spans="1:7" s="4" customFormat="1" ht="15" customHeight="1">
      <c r="A32" s="17" t="s">
        <v>5</v>
      </c>
      <c r="B32" s="18" t="s">
        <v>23</v>
      </c>
      <c r="C32" s="19"/>
      <c r="D32" s="20"/>
      <c r="E32" s="21" t="str">
        <f t="shared" si="0"/>
        <v/>
      </c>
      <c r="F32" s="241" t="str">
        <f>IF(AND(ISBLANK(C33),ISBLANK(C34)),"",IF(C32=C33+C34,"","error: (a)≠(a.i)+(a.ii)"))</f>
        <v/>
      </c>
      <c r="G32" s="241" t="str">
        <f>IF(AND(ISBLANK(D33),ISBLANK(D34)),"",IF(D32=D33+D34,"","error: (a)≠(a.i)+(a.ii)"))</f>
        <v/>
      </c>
    </row>
    <row r="33" spans="1:7" s="4" customFormat="1" ht="15" customHeight="1">
      <c r="A33" s="17"/>
      <c r="B33" s="229" t="s">
        <v>246</v>
      </c>
      <c r="C33" s="22"/>
      <c r="D33" s="23"/>
      <c r="E33" s="21" t="str">
        <f t="shared" si="0"/>
        <v/>
      </c>
      <c r="F33" s="241"/>
      <c r="G33" s="241"/>
    </row>
    <row r="34" spans="1:7" s="4" customFormat="1" ht="15" customHeight="1">
      <c r="A34" s="17"/>
      <c r="B34" s="229" t="s">
        <v>247</v>
      </c>
      <c r="C34" s="22"/>
      <c r="D34" s="23"/>
      <c r="E34" s="21" t="str">
        <f t="shared" si="0"/>
        <v/>
      </c>
      <c r="F34" s="241"/>
      <c r="G34" s="241"/>
    </row>
    <row r="35" spans="1:7" s="4" customFormat="1" ht="15" customHeight="1">
      <c r="A35" s="17" t="s">
        <v>7</v>
      </c>
      <c r="B35" s="4" t="s">
        <v>24</v>
      </c>
      <c r="C35" s="22"/>
      <c r="D35" s="23"/>
      <c r="E35" s="21" t="str">
        <f t="shared" si="0"/>
        <v/>
      </c>
      <c r="F35" s="241"/>
      <c r="G35" s="241"/>
    </row>
    <row r="36" spans="1:7" s="4" customFormat="1" ht="15" customHeight="1">
      <c r="A36" s="17" t="s">
        <v>9</v>
      </c>
      <c r="B36" s="4" t="s">
        <v>25</v>
      </c>
      <c r="C36" s="22"/>
      <c r="D36" s="23"/>
      <c r="E36" s="21" t="str">
        <f t="shared" si="0"/>
        <v/>
      </c>
      <c r="F36" s="241" t="str">
        <f>IF(AND(ISBLANK(C35),ISBLANK(C32)),"",IF(C36=C35+C32,"","error: (c)≠(a)+(b)"))</f>
        <v/>
      </c>
      <c r="G36" s="241" t="str">
        <f>IF(AND(ISBLANK(D35),ISBLANK(D32)),"",IF(D36=D35+D32,"","error: (c)≠(a)+(b)"))</f>
        <v/>
      </c>
    </row>
    <row r="37" spans="1:7" s="4" customFormat="1" ht="15" customHeight="1">
      <c r="A37" s="17" t="s">
        <v>11</v>
      </c>
      <c r="B37" s="4" t="s">
        <v>26</v>
      </c>
      <c r="C37" s="22"/>
      <c r="D37" s="23"/>
      <c r="E37" s="21" t="str">
        <f t="shared" si="0"/>
        <v/>
      </c>
      <c r="F37" s="241"/>
      <c r="G37" s="241"/>
    </row>
    <row r="38" spans="1:7" s="4" customFormat="1" ht="15" customHeight="1">
      <c r="A38" s="17" t="s">
        <v>257</v>
      </c>
      <c r="B38" s="223" t="s">
        <v>27</v>
      </c>
      <c r="C38" s="220"/>
      <c r="D38" s="221"/>
      <c r="E38" s="21" t="str">
        <f t="shared" si="0"/>
        <v/>
      </c>
      <c r="F38" s="241" t="str">
        <f>CONCATENATE(IF(AND(ISBLANK(C37),ISBLANK(C36)),"",IF(C38=C37+C36,"","error: (e)≠(c)+(d)"))," ",IF(AND(ISBLANK(C39),ISBLANK(C40)),"",IF(C38=C39+C40,"","error: (e)≠(e.i)+(e.ii)")))</f>
        <v xml:space="preserve"> </v>
      </c>
      <c r="G38" s="241" t="str">
        <f>CONCATENATE(IF(AND(ISBLANK(D37),ISBLANK(D36)),"",IF(D38=D37+D36,"","error: (e)≠(c)+(d)"))," ",IF(AND(ISBLANK(D39),ISBLANK(D40)),"",IF(D38=D39+D40,"","error: (e)≠(e.i)+(e.ii)")))</f>
        <v xml:space="preserve"> </v>
      </c>
    </row>
    <row r="39" spans="1:7" s="4" customFormat="1" ht="15" customHeight="1">
      <c r="A39" s="17"/>
      <c r="B39" s="229" t="s">
        <v>260</v>
      </c>
      <c r="C39" s="220"/>
      <c r="D39" s="221"/>
      <c r="E39" s="21" t="str">
        <f t="shared" si="0"/>
        <v/>
      </c>
      <c r="F39" s="241"/>
      <c r="G39" s="241"/>
    </row>
    <row r="40" spans="1:7" s="4" customFormat="1" ht="15" customHeight="1">
      <c r="A40" s="17"/>
      <c r="B40" s="229" t="s">
        <v>259</v>
      </c>
      <c r="C40" s="220"/>
      <c r="D40" s="221"/>
      <c r="E40" s="21" t="str">
        <f t="shared" si="0"/>
        <v/>
      </c>
      <c r="F40" s="241"/>
      <c r="G40" s="241"/>
    </row>
    <row r="41" spans="1:7" s="4" customFormat="1" ht="15" customHeight="1">
      <c r="A41" s="17"/>
      <c r="B41" s="229"/>
      <c r="C41" s="220"/>
      <c r="D41" s="221"/>
      <c r="E41" s="21"/>
      <c r="F41" s="241"/>
      <c r="G41" s="241"/>
    </row>
    <row r="42" spans="1:7" s="4" customFormat="1" ht="15" customHeight="1">
      <c r="A42" s="17" t="s">
        <v>258</v>
      </c>
      <c r="B42" s="231" t="s">
        <v>301</v>
      </c>
      <c r="C42" s="220"/>
      <c r="D42" s="221"/>
      <c r="E42" s="21" t="str">
        <f t="shared" si="0"/>
        <v/>
      </c>
      <c r="F42" s="241"/>
      <c r="G42" s="241"/>
    </row>
    <row r="43" spans="1:7" s="4" customFormat="1" ht="15" customHeight="1">
      <c r="A43" s="24" t="s">
        <v>261</v>
      </c>
      <c r="B43" s="232" t="s">
        <v>256</v>
      </c>
      <c r="C43" s="31"/>
      <c r="D43" s="32"/>
      <c r="E43" s="21" t="str">
        <f t="shared" si="0"/>
        <v/>
      </c>
      <c r="F43" s="241"/>
      <c r="G43" s="241"/>
    </row>
    <row r="44" spans="1:7" ht="18" customHeight="1">
      <c r="A44" s="33" t="s">
        <v>28</v>
      </c>
      <c r="B44" s="34"/>
      <c r="C44" s="34"/>
      <c r="D44" s="34"/>
      <c r="F44" s="222"/>
    </row>
    <row r="45" spans="1:7" s="4" customFormat="1" ht="15" customHeight="1">
      <c r="A45" s="248"/>
      <c r="B45" s="249"/>
      <c r="C45" s="249"/>
      <c r="D45" s="250"/>
    </row>
    <row r="46" spans="1:7" s="4" customFormat="1" ht="15" customHeight="1">
      <c r="A46" s="251"/>
      <c r="B46" s="252"/>
      <c r="C46" s="252"/>
      <c r="D46" s="253"/>
    </row>
    <row r="47" spans="1:7" s="4" customFormat="1" ht="15" customHeight="1">
      <c r="A47" s="254"/>
      <c r="B47" s="255"/>
      <c r="C47" s="255"/>
      <c r="D47" s="256"/>
    </row>
    <row r="48" spans="1:7" ht="11.1" customHeight="1">
      <c r="A48" s="36"/>
      <c r="B48" s="37"/>
    </row>
    <row r="49" spans="1:4" ht="15" customHeight="1">
      <c r="A49" s="38" t="s">
        <v>29</v>
      </c>
      <c r="B49" s="39"/>
      <c r="C49" s="40" t="s">
        <v>310</v>
      </c>
      <c r="D49" s="41"/>
    </row>
    <row r="50" spans="1:4" ht="11.1" customHeight="1">
      <c r="A50" s="42"/>
      <c r="C50" s="43"/>
    </row>
    <row r="51" spans="1:4" ht="15" customHeight="1">
      <c r="A51" s="44" t="s">
        <v>30</v>
      </c>
    </row>
    <row r="52" spans="1:4" ht="15" customHeight="1">
      <c r="A52" s="233">
        <v>1</v>
      </c>
      <c r="B52" s="45" t="s">
        <v>31</v>
      </c>
      <c r="C52" s="35"/>
      <c r="D52" s="244"/>
    </row>
    <row r="53" spans="1:4" ht="12" customHeight="1">
      <c r="A53" s="48"/>
      <c r="B53" s="43" t="s">
        <v>32</v>
      </c>
      <c r="D53" s="245"/>
    </row>
    <row r="54" spans="1:4" ht="12" customHeight="1">
      <c r="A54" s="48">
        <v>2</v>
      </c>
      <c r="B54" s="43" t="s">
        <v>33</v>
      </c>
      <c r="D54" s="245"/>
    </row>
    <row r="55" spans="1:4" ht="12" customHeight="1">
      <c r="A55" s="48">
        <v>3</v>
      </c>
      <c r="B55" s="43" t="s">
        <v>34</v>
      </c>
      <c r="D55" s="245"/>
    </row>
    <row r="56" spans="1:4" s="50" customFormat="1" ht="12" customHeight="1">
      <c r="A56" s="48">
        <v>4</v>
      </c>
      <c r="B56" s="49" t="s">
        <v>549</v>
      </c>
      <c r="D56" s="246"/>
    </row>
    <row r="57" spans="1:4" ht="12" customHeight="1">
      <c r="A57" s="46"/>
      <c r="B57" s="43" t="s">
        <v>35</v>
      </c>
      <c r="D57" s="245"/>
    </row>
    <row r="58" spans="1:4" ht="11.1" customHeight="1">
      <c r="A58" s="46"/>
      <c r="B58" s="51" t="s">
        <v>36</v>
      </c>
      <c r="D58" s="245"/>
    </row>
    <row r="59" spans="1:4" ht="11.1" customHeight="1">
      <c r="A59" s="46"/>
      <c r="B59" s="51"/>
      <c r="D59" s="245"/>
    </row>
    <row r="60" spans="1:4" ht="15" customHeight="1">
      <c r="A60" s="52" t="s">
        <v>37</v>
      </c>
      <c r="B60" s="53"/>
      <c r="C60" s="34"/>
      <c r="D60" s="247"/>
    </row>
    <row r="61" spans="1:4" ht="14.1" customHeight="1">
      <c r="A61" s="47" t="s">
        <v>38</v>
      </c>
      <c r="B61" s="43"/>
    </row>
    <row r="62" spans="1:4" ht="12" customHeight="1">
      <c r="A62" s="51" t="s">
        <v>273</v>
      </c>
      <c r="B62" s="43"/>
    </row>
    <row r="63" spans="1:4" ht="12" customHeight="1">
      <c r="A63" s="47" t="s">
        <v>6</v>
      </c>
      <c r="B63" s="43"/>
    </row>
    <row r="64" spans="1:4" ht="12" customHeight="1">
      <c r="A64" s="43" t="s">
        <v>39</v>
      </c>
      <c r="B64" s="43"/>
    </row>
    <row r="65" spans="1:2" ht="12" customHeight="1">
      <c r="A65" s="43" t="s">
        <v>250</v>
      </c>
      <c r="B65" s="43"/>
    </row>
    <row r="66" spans="1:2" ht="12" customHeight="1">
      <c r="A66" s="47" t="s">
        <v>40</v>
      </c>
      <c r="B66" s="43"/>
    </row>
    <row r="67" spans="1:2" ht="12" customHeight="1">
      <c r="A67" s="43" t="s">
        <v>249</v>
      </c>
      <c r="B67" s="43"/>
    </row>
    <row r="68" spans="1:2" ht="12" customHeight="1">
      <c r="A68" s="47" t="s">
        <v>41</v>
      </c>
      <c r="B68" s="43"/>
    </row>
    <row r="69" spans="1:2" ht="12" customHeight="1">
      <c r="A69" s="51" t="s">
        <v>42</v>
      </c>
      <c r="B69" s="43"/>
    </row>
    <row r="70" spans="1:2" ht="12" customHeight="1">
      <c r="A70" s="54" t="s">
        <v>44</v>
      </c>
      <c r="B70" s="51" t="s">
        <v>274</v>
      </c>
    </row>
    <row r="71" spans="1:2" ht="12" customHeight="1">
      <c r="B71" s="51" t="s">
        <v>263</v>
      </c>
    </row>
    <row r="72" spans="1:2" ht="12" customHeight="1">
      <c r="A72" s="54" t="s">
        <v>44</v>
      </c>
      <c r="B72" s="51" t="s">
        <v>275</v>
      </c>
    </row>
    <row r="73" spans="1:2" ht="12" customHeight="1">
      <c r="B73" s="51" t="s">
        <v>264</v>
      </c>
    </row>
    <row r="74" spans="1:2" ht="12" customHeight="1">
      <c r="A74" s="49" t="s">
        <v>267</v>
      </c>
      <c r="B74" s="43"/>
    </row>
    <row r="75" spans="1:2" ht="12" customHeight="1">
      <c r="A75" s="51" t="s">
        <v>268</v>
      </c>
      <c r="B75" s="43"/>
    </row>
    <row r="76" spans="1:2" ht="12" customHeight="1">
      <c r="A76" s="51" t="s">
        <v>269</v>
      </c>
      <c r="B76" s="43"/>
    </row>
    <row r="77" spans="1:2" ht="12" customHeight="1">
      <c r="A77" s="49" t="s">
        <v>270</v>
      </c>
      <c r="B77" s="43"/>
    </row>
    <row r="78" spans="1:2" ht="12" customHeight="1">
      <c r="A78" s="51" t="s">
        <v>271</v>
      </c>
      <c r="B78" s="43"/>
    </row>
    <row r="79" spans="1:2" ht="12" customHeight="1">
      <c r="A79" s="51" t="s">
        <v>272</v>
      </c>
      <c r="B79" s="43"/>
    </row>
    <row r="80" spans="1:2" ht="12" customHeight="1">
      <c r="A80" s="47" t="s">
        <v>262</v>
      </c>
      <c r="B80" s="43"/>
    </row>
    <row r="81" spans="1:4" ht="12" customHeight="1">
      <c r="A81" s="43" t="s">
        <v>43</v>
      </c>
      <c r="B81" s="43"/>
    </row>
    <row r="82" spans="1:4" ht="12" customHeight="1">
      <c r="A82" s="54" t="s">
        <v>44</v>
      </c>
      <c r="B82" s="43" t="s">
        <v>251</v>
      </c>
      <c r="C82" s="43"/>
      <c r="D82" s="43"/>
    </row>
    <row r="83" spans="1:4" s="43" customFormat="1" ht="12" customHeight="1">
      <c r="A83" s="54" t="s">
        <v>44</v>
      </c>
      <c r="B83" s="43" t="s">
        <v>45</v>
      </c>
    </row>
    <row r="84" spans="1:4" s="43" customFormat="1" ht="12" customHeight="1">
      <c r="A84" s="43" t="s">
        <v>46</v>
      </c>
    </row>
    <row r="85" spans="1:4" s="43" customFormat="1" ht="12" customHeight="1">
      <c r="A85" s="47" t="s">
        <v>303</v>
      </c>
    </row>
    <row r="86" spans="1:4" s="43" customFormat="1" ht="12" customHeight="1">
      <c r="A86" s="43" t="s">
        <v>304</v>
      </c>
    </row>
    <row r="87" spans="1:4" s="43" customFormat="1" ht="12" customHeight="1">
      <c r="A87" s="43" t="s">
        <v>305</v>
      </c>
    </row>
    <row r="88" spans="1:4" s="43" customFormat="1" ht="12.75" customHeight="1">
      <c r="A88" s="43" t="s">
        <v>306</v>
      </c>
    </row>
    <row r="89" spans="1:4" s="43" customFormat="1" ht="12.75" customHeight="1">
      <c r="A89" s="47" t="s">
        <v>307</v>
      </c>
    </row>
    <row r="90" spans="1:4" s="43" customFormat="1" ht="12.75" customHeight="1">
      <c r="A90" s="43" t="s">
        <v>308</v>
      </c>
    </row>
    <row r="91" spans="1:4" s="43" customFormat="1" ht="12.75" customHeight="1">
      <c r="A91" s="43" t="s">
        <v>309</v>
      </c>
    </row>
    <row r="92" spans="1:4" s="43" customFormat="1" ht="12.75" customHeight="1"/>
    <row r="93" spans="1:4" s="43" customFormat="1" ht="12" customHeight="1">
      <c r="A93" s="47" t="s">
        <v>14</v>
      </c>
    </row>
    <row r="94" spans="1:4" s="43" customFormat="1" ht="12" customHeight="1">
      <c r="A94" s="43" t="s">
        <v>47</v>
      </c>
    </row>
    <row r="95" spans="1:4" s="43" customFormat="1" ht="12" customHeight="1">
      <c r="A95" s="43" t="s">
        <v>542</v>
      </c>
    </row>
    <row r="96" spans="1:4" s="43" customFormat="1" ht="12" customHeight="1">
      <c r="A96" s="47" t="s">
        <v>265</v>
      </c>
    </row>
    <row r="97" spans="1:4" s="43" customFormat="1" ht="12" customHeight="1">
      <c r="A97" s="43" t="s">
        <v>266</v>
      </c>
    </row>
    <row r="98" spans="1:4" s="43" customFormat="1" ht="12" customHeight="1">
      <c r="A98" s="54" t="s">
        <v>44</v>
      </c>
      <c r="B98" s="43" t="s">
        <v>276</v>
      </c>
    </row>
    <row r="99" spans="1:4" s="43" customFormat="1" ht="12" customHeight="1">
      <c r="A99" s="54" t="s">
        <v>44</v>
      </c>
      <c r="B99" s="43" t="s">
        <v>289</v>
      </c>
    </row>
    <row r="100" spans="1:4" s="43" customFormat="1" ht="12" customHeight="1">
      <c r="B100" s="43" t="s">
        <v>290</v>
      </c>
    </row>
    <row r="101" spans="1:4" s="43" customFormat="1" ht="12" customHeight="1">
      <c r="A101" s="47" t="s">
        <v>18</v>
      </c>
    </row>
    <row r="102" spans="1:4" s="43" customFormat="1" ht="12" customHeight="1">
      <c r="A102" s="43" t="s">
        <v>296</v>
      </c>
    </row>
    <row r="103" spans="1:4" s="43" customFormat="1" ht="12" customHeight="1">
      <c r="A103" s="43" t="s">
        <v>48</v>
      </c>
    </row>
    <row r="104" spans="1:4" s="43" customFormat="1" ht="12" customHeight="1"/>
    <row r="105" spans="1:4" s="43" customFormat="1" ht="12" customHeight="1">
      <c r="A105" s="224" t="s">
        <v>288</v>
      </c>
      <c r="B105" s="45"/>
      <c r="C105" s="45"/>
      <c r="D105" s="225"/>
    </row>
    <row r="106" spans="1:4" s="43" customFormat="1" ht="12" customHeight="1">
      <c r="A106" s="226" t="s">
        <v>291</v>
      </c>
      <c r="D106" s="227"/>
    </row>
    <row r="107" spans="1:4" s="43" customFormat="1" ht="12" customHeight="1">
      <c r="A107" s="226" t="s">
        <v>293</v>
      </c>
      <c r="D107" s="227"/>
    </row>
    <row r="108" spans="1:4" s="43" customFormat="1" ht="12" customHeight="1">
      <c r="A108" s="226" t="s">
        <v>282</v>
      </c>
      <c r="D108" s="227"/>
    </row>
    <row r="109" spans="1:4" s="43" customFormat="1" ht="12" customHeight="1">
      <c r="A109" s="226" t="s">
        <v>286</v>
      </c>
      <c r="D109" s="227"/>
    </row>
    <row r="110" spans="1:4" s="43" customFormat="1" ht="12" customHeight="1">
      <c r="A110" s="226" t="s">
        <v>287</v>
      </c>
      <c r="D110" s="227"/>
    </row>
    <row r="111" spans="1:4" s="43" customFormat="1" ht="12" customHeight="1">
      <c r="A111" s="226" t="s">
        <v>283</v>
      </c>
      <c r="D111" s="227"/>
    </row>
    <row r="112" spans="1:4" s="43" customFormat="1" ht="12" customHeight="1">
      <c r="A112" s="234" t="s">
        <v>294</v>
      </c>
      <c r="D112" s="227"/>
    </row>
    <row r="113" spans="1:4" s="43" customFormat="1" ht="12" customHeight="1">
      <c r="D113" s="227"/>
    </row>
    <row r="114" spans="1:4" s="43" customFormat="1" ht="12" customHeight="1">
      <c r="A114" s="226" t="s">
        <v>292</v>
      </c>
      <c r="D114" s="227"/>
    </row>
    <row r="115" spans="1:4" s="43" customFormat="1" ht="12" customHeight="1">
      <c r="A115" s="226" t="s">
        <v>285</v>
      </c>
      <c r="D115" s="227"/>
    </row>
    <row r="116" spans="1:4" s="43" customFormat="1" ht="12" customHeight="1">
      <c r="A116" s="226" t="s">
        <v>284</v>
      </c>
      <c r="D116" s="227"/>
    </row>
    <row r="117" spans="1:4" s="43" customFormat="1" ht="12" customHeight="1">
      <c r="A117" s="226" t="s">
        <v>283</v>
      </c>
      <c r="D117" s="227"/>
    </row>
    <row r="118" spans="1:4" s="43" customFormat="1" ht="12" customHeight="1">
      <c r="A118" s="234" t="s">
        <v>295</v>
      </c>
      <c r="D118" s="227"/>
    </row>
    <row r="119" spans="1:4" s="43" customFormat="1" ht="6" customHeight="1">
      <c r="A119" s="53"/>
      <c r="B119" s="53"/>
      <c r="C119" s="53"/>
      <c r="D119" s="228"/>
    </row>
    <row r="120" spans="1:4" s="43" customFormat="1" ht="12" customHeight="1"/>
    <row r="121" spans="1:4" s="43" customFormat="1" ht="12" customHeight="1">
      <c r="A121" s="47" t="s">
        <v>49</v>
      </c>
    </row>
    <row r="122" spans="1:4" s="43" customFormat="1" ht="12" customHeight="1">
      <c r="A122" s="43" t="s">
        <v>50</v>
      </c>
    </row>
    <row r="123" spans="1:4" s="43" customFormat="1" ht="12" customHeight="1">
      <c r="A123" s="43" t="s">
        <v>51</v>
      </c>
      <c r="C123" s="1"/>
      <c r="D123" s="1"/>
    </row>
    <row r="124" spans="1:4" ht="12" customHeight="1">
      <c r="A124" s="235" t="s">
        <v>299</v>
      </c>
      <c r="B124" s="43"/>
    </row>
    <row r="125" spans="1:4" ht="12" customHeight="1">
      <c r="A125" s="47" t="s">
        <v>52</v>
      </c>
      <c r="B125" s="43"/>
    </row>
    <row r="126" spans="1:4" ht="12" customHeight="1">
      <c r="A126" s="43" t="s">
        <v>53</v>
      </c>
      <c r="B126" s="43"/>
    </row>
    <row r="127" spans="1:4" ht="12" customHeight="1">
      <c r="A127" s="47" t="s">
        <v>54</v>
      </c>
      <c r="B127" s="43"/>
    </row>
    <row r="128" spans="1:4" ht="12" customHeight="1">
      <c r="A128" s="43" t="s">
        <v>55</v>
      </c>
    </row>
    <row r="129" spans="1:4" ht="12" customHeight="1">
      <c r="A129" s="54" t="s">
        <v>44</v>
      </c>
      <c r="B129" s="43" t="s">
        <v>278</v>
      </c>
    </row>
    <row r="130" spans="1:4" ht="12" customHeight="1">
      <c r="A130" s="54" t="s">
        <v>44</v>
      </c>
      <c r="B130" s="43" t="s">
        <v>277</v>
      </c>
    </row>
    <row r="131" spans="1:4" ht="12" customHeight="1">
      <c r="A131" s="47" t="s">
        <v>302</v>
      </c>
      <c r="B131" s="43"/>
      <c r="C131" s="43"/>
      <c r="D131" s="43"/>
    </row>
    <row r="132" spans="1:4" ht="12" customHeight="1">
      <c r="A132" s="43" t="s">
        <v>297</v>
      </c>
      <c r="B132" s="43"/>
      <c r="C132" s="43"/>
      <c r="D132" s="43"/>
    </row>
    <row r="133" spans="1:4" ht="12" customHeight="1">
      <c r="A133" s="43" t="s">
        <v>298</v>
      </c>
      <c r="B133" s="43"/>
      <c r="C133" s="43"/>
      <c r="D133" s="43"/>
    </row>
    <row r="134" spans="1:4" ht="12" customHeight="1">
      <c r="A134" s="47" t="s">
        <v>279</v>
      </c>
      <c r="B134" s="43"/>
      <c r="C134" s="43"/>
      <c r="D134" s="43"/>
    </row>
    <row r="135" spans="1:4" ht="12" customHeight="1">
      <c r="A135" s="43" t="s">
        <v>255</v>
      </c>
      <c r="B135" s="43"/>
      <c r="C135" s="43"/>
      <c r="D135" s="43"/>
    </row>
    <row r="136" spans="1:4">
      <c r="A136" s="43"/>
    </row>
  </sheetData>
  <mergeCells count="7">
    <mergeCell ref="A45:D45"/>
    <mergeCell ref="A46:D46"/>
    <mergeCell ref="A47:D47"/>
    <mergeCell ref="A2:D2"/>
    <mergeCell ref="A1:D1"/>
    <mergeCell ref="B3:D3"/>
    <mergeCell ref="C4:D4"/>
  </mergeCells>
  <conditionalFormatting sqref="F44 E9:E19 E21:E30 E32:E43">
    <cfRule type="cellIs" dxfId="41" priority="17" stopIfTrue="1" operator="lessThan">
      <formula>-50</formula>
    </cfRule>
    <cfRule type="cellIs" dxfId="40" priority="18" stopIfTrue="1" operator="greaterThan">
      <formula>100</formula>
    </cfRule>
  </conditionalFormatting>
  <conditionalFormatting sqref="F44 E9:E19 E21:E30 E32:E43">
    <cfRule type="cellIs" dxfId="39" priority="16" stopIfTrue="1" operator="greaterThan">
      <formula>100</formula>
    </cfRule>
  </conditionalFormatting>
  <conditionalFormatting sqref="F44 E9:E19 E21:E30 E32:E43">
    <cfRule type="cellIs" dxfId="38" priority="14" stopIfTrue="1" operator="greaterThan">
      <formula>65</formula>
    </cfRule>
    <cfRule type="cellIs" dxfId="37" priority="15" stopIfTrue="1" operator="greaterThan">
      <formula>1</formula>
    </cfRule>
  </conditionalFormatting>
  <conditionalFormatting sqref="F44 E9:E19 E21:E30 E32:E43">
    <cfRule type="cellIs" dxfId="36" priority="13" stopIfTrue="1" operator="lessThan">
      <formula>-0.5</formula>
    </cfRule>
  </conditionalFormatting>
  <pageMargins left="0.70866141732283472" right="0.70866141732283472" top="0.74803149606299213" bottom="0.74803149606299213" header="0.31496062992125984" footer="0.31496062992125984"/>
  <pageSetup scale="57" fitToHeight="0" orientation="portrait" r:id="rId1"/>
  <rowBreaks count="1" manualBreakCount="1">
    <brk id="49" max="1638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3</xdr:col>
                <xdr:colOff>171450</xdr:colOff>
                <xdr:row>0</xdr:row>
                <xdr:rowOff>0</xdr:rowOff>
              </from>
              <to>
                <xdr:col>3</xdr:col>
                <xdr:colOff>1409700</xdr:colOff>
                <xdr:row>0</xdr:row>
                <xdr:rowOff>904875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1"/>
  <sheetViews>
    <sheetView showGridLines="0" workbookViewId="0">
      <selection activeCell="E33" sqref="E33"/>
    </sheetView>
  </sheetViews>
  <sheetFormatPr defaultRowHeight="12.75"/>
  <cols>
    <col min="1" max="1" width="3.140625" style="55" customWidth="1"/>
    <col min="2" max="2" width="10.28515625" style="55" customWidth="1"/>
    <col min="3" max="3" width="4.7109375" style="55" customWidth="1"/>
    <col min="4" max="4" width="16.42578125" style="55" customWidth="1"/>
    <col min="5" max="5" width="19.7109375" style="55" customWidth="1"/>
    <col min="6" max="7" width="22.7109375" style="55" customWidth="1"/>
    <col min="8" max="9" width="12.7109375" style="55" customWidth="1"/>
    <col min="10" max="10" width="8.85546875" style="55" customWidth="1"/>
    <col min="11" max="256" width="9.140625" style="55"/>
    <col min="257" max="257" width="3.140625" style="55" customWidth="1"/>
    <col min="258" max="258" width="10.28515625" style="55" customWidth="1"/>
    <col min="259" max="259" width="4.7109375" style="55" customWidth="1"/>
    <col min="260" max="260" width="16.42578125" style="55" customWidth="1"/>
    <col min="261" max="261" width="19.7109375" style="55" customWidth="1"/>
    <col min="262" max="263" width="22.7109375" style="55" customWidth="1"/>
    <col min="264" max="265" width="12.7109375" style="55" customWidth="1"/>
    <col min="266" max="266" width="8.85546875" style="55" customWidth="1"/>
    <col min="267" max="512" width="9.140625" style="55"/>
    <col min="513" max="513" width="3.140625" style="55" customWidth="1"/>
    <col min="514" max="514" width="10.28515625" style="55" customWidth="1"/>
    <col min="515" max="515" width="4.7109375" style="55" customWidth="1"/>
    <col min="516" max="516" width="16.42578125" style="55" customWidth="1"/>
    <col min="517" max="517" width="19.7109375" style="55" customWidth="1"/>
    <col min="518" max="519" width="22.7109375" style="55" customWidth="1"/>
    <col min="520" max="521" width="12.7109375" style="55" customWidth="1"/>
    <col min="522" max="522" width="8.85546875" style="55" customWidth="1"/>
    <col min="523" max="768" width="9.140625" style="55"/>
    <col min="769" max="769" width="3.140625" style="55" customWidth="1"/>
    <col min="770" max="770" width="10.28515625" style="55" customWidth="1"/>
    <col min="771" max="771" width="4.7109375" style="55" customWidth="1"/>
    <col min="772" max="772" width="16.42578125" style="55" customWidth="1"/>
    <col min="773" max="773" width="19.7109375" style="55" customWidth="1"/>
    <col min="774" max="775" width="22.7109375" style="55" customWidth="1"/>
    <col min="776" max="777" width="12.7109375" style="55" customWidth="1"/>
    <col min="778" max="778" width="8.85546875" style="55" customWidth="1"/>
    <col min="779" max="1024" width="9.140625" style="55"/>
    <col min="1025" max="1025" width="3.140625" style="55" customWidth="1"/>
    <col min="1026" max="1026" width="10.28515625" style="55" customWidth="1"/>
    <col min="1027" max="1027" width="4.7109375" style="55" customWidth="1"/>
    <col min="1028" max="1028" width="16.42578125" style="55" customWidth="1"/>
    <col min="1029" max="1029" width="19.7109375" style="55" customWidth="1"/>
    <col min="1030" max="1031" width="22.7109375" style="55" customWidth="1"/>
    <col min="1032" max="1033" width="12.7109375" style="55" customWidth="1"/>
    <col min="1034" max="1034" width="8.85546875" style="55" customWidth="1"/>
    <col min="1035" max="1280" width="9.140625" style="55"/>
    <col min="1281" max="1281" width="3.140625" style="55" customWidth="1"/>
    <col min="1282" max="1282" width="10.28515625" style="55" customWidth="1"/>
    <col min="1283" max="1283" width="4.7109375" style="55" customWidth="1"/>
    <col min="1284" max="1284" width="16.42578125" style="55" customWidth="1"/>
    <col min="1285" max="1285" width="19.7109375" style="55" customWidth="1"/>
    <col min="1286" max="1287" width="22.7109375" style="55" customWidth="1"/>
    <col min="1288" max="1289" width="12.7109375" style="55" customWidth="1"/>
    <col min="1290" max="1290" width="8.85546875" style="55" customWidth="1"/>
    <col min="1291" max="1536" width="9.140625" style="55"/>
    <col min="1537" max="1537" width="3.140625" style="55" customWidth="1"/>
    <col min="1538" max="1538" width="10.28515625" style="55" customWidth="1"/>
    <col min="1539" max="1539" width="4.7109375" style="55" customWidth="1"/>
    <col min="1540" max="1540" width="16.42578125" style="55" customWidth="1"/>
    <col min="1541" max="1541" width="19.7109375" style="55" customWidth="1"/>
    <col min="1542" max="1543" width="22.7109375" style="55" customWidth="1"/>
    <col min="1544" max="1545" width="12.7109375" style="55" customWidth="1"/>
    <col min="1546" max="1546" width="8.85546875" style="55" customWidth="1"/>
    <col min="1547" max="1792" width="9.140625" style="55"/>
    <col min="1793" max="1793" width="3.140625" style="55" customWidth="1"/>
    <col min="1794" max="1794" width="10.28515625" style="55" customWidth="1"/>
    <col min="1795" max="1795" width="4.7109375" style="55" customWidth="1"/>
    <col min="1796" max="1796" width="16.42578125" style="55" customWidth="1"/>
    <col min="1797" max="1797" width="19.7109375" style="55" customWidth="1"/>
    <col min="1798" max="1799" width="22.7109375" style="55" customWidth="1"/>
    <col min="1800" max="1801" width="12.7109375" style="55" customWidth="1"/>
    <col min="1802" max="1802" width="8.85546875" style="55" customWidth="1"/>
    <col min="1803" max="2048" width="9.140625" style="55"/>
    <col min="2049" max="2049" width="3.140625" style="55" customWidth="1"/>
    <col min="2050" max="2050" width="10.28515625" style="55" customWidth="1"/>
    <col min="2051" max="2051" width="4.7109375" style="55" customWidth="1"/>
    <col min="2052" max="2052" width="16.42578125" style="55" customWidth="1"/>
    <col min="2053" max="2053" width="19.7109375" style="55" customWidth="1"/>
    <col min="2054" max="2055" width="22.7109375" style="55" customWidth="1"/>
    <col min="2056" max="2057" width="12.7109375" style="55" customWidth="1"/>
    <col min="2058" max="2058" width="8.85546875" style="55" customWidth="1"/>
    <col min="2059" max="2304" width="9.140625" style="55"/>
    <col min="2305" max="2305" width="3.140625" style="55" customWidth="1"/>
    <col min="2306" max="2306" width="10.28515625" style="55" customWidth="1"/>
    <col min="2307" max="2307" width="4.7109375" style="55" customWidth="1"/>
    <col min="2308" max="2308" width="16.42578125" style="55" customWidth="1"/>
    <col min="2309" max="2309" width="19.7109375" style="55" customWidth="1"/>
    <col min="2310" max="2311" width="22.7109375" style="55" customWidth="1"/>
    <col min="2312" max="2313" width="12.7109375" style="55" customWidth="1"/>
    <col min="2314" max="2314" width="8.85546875" style="55" customWidth="1"/>
    <col min="2315" max="2560" width="9.140625" style="55"/>
    <col min="2561" max="2561" width="3.140625" style="55" customWidth="1"/>
    <col min="2562" max="2562" width="10.28515625" style="55" customWidth="1"/>
    <col min="2563" max="2563" width="4.7109375" style="55" customWidth="1"/>
    <col min="2564" max="2564" width="16.42578125" style="55" customWidth="1"/>
    <col min="2565" max="2565" width="19.7109375" style="55" customWidth="1"/>
    <col min="2566" max="2567" width="22.7109375" style="55" customWidth="1"/>
    <col min="2568" max="2569" width="12.7109375" style="55" customWidth="1"/>
    <col min="2570" max="2570" width="8.85546875" style="55" customWidth="1"/>
    <col min="2571" max="2816" width="9.140625" style="55"/>
    <col min="2817" max="2817" width="3.140625" style="55" customWidth="1"/>
    <col min="2818" max="2818" width="10.28515625" style="55" customWidth="1"/>
    <col min="2819" max="2819" width="4.7109375" style="55" customWidth="1"/>
    <col min="2820" max="2820" width="16.42578125" style="55" customWidth="1"/>
    <col min="2821" max="2821" width="19.7109375" style="55" customWidth="1"/>
    <col min="2822" max="2823" width="22.7109375" style="55" customWidth="1"/>
    <col min="2824" max="2825" width="12.7109375" style="55" customWidth="1"/>
    <col min="2826" max="2826" width="8.85546875" style="55" customWidth="1"/>
    <col min="2827" max="3072" width="9.140625" style="55"/>
    <col min="3073" max="3073" width="3.140625" style="55" customWidth="1"/>
    <col min="3074" max="3074" width="10.28515625" style="55" customWidth="1"/>
    <col min="3075" max="3075" width="4.7109375" style="55" customWidth="1"/>
    <col min="3076" max="3076" width="16.42578125" style="55" customWidth="1"/>
    <col min="3077" max="3077" width="19.7109375" style="55" customWidth="1"/>
    <col min="3078" max="3079" width="22.7109375" style="55" customWidth="1"/>
    <col min="3080" max="3081" width="12.7109375" style="55" customWidth="1"/>
    <col min="3082" max="3082" width="8.85546875" style="55" customWidth="1"/>
    <col min="3083" max="3328" width="9.140625" style="55"/>
    <col min="3329" max="3329" width="3.140625" style="55" customWidth="1"/>
    <col min="3330" max="3330" width="10.28515625" style="55" customWidth="1"/>
    <col min="3331" max="3331" width="4.7109375" style="55" customWidth="1"/>
    <col min="3332" max="3332" width="16.42578125" style="55" customWidth="1"/>
    <col min="3333" max="3333" width="19.7109375" style="55" customWidth="1"/>
    <col min="3334" max="3335" width="22.7109375" style="55" customWidth="1"/>
    <col min="3336" max="3337" width="12.7109375" style="55" customWidth="1"/>
    <col min="3338" max="3338" width="8.85546875" style="55" customWidth="1"/>
    <col min="3339" max="3584" width="9.140625" style="55"/>
    <col min="3585" max="3585" width="3.140625" style="55" customWidth="1"/>
    <col min="3586" max="3586" width="10.28515625" style="55" customWidth="1"/>
    <col min="3587" max="3587" width="4.7109375" style="55" customWidth="1"/>
    <col min="3588" max="3588" width="16.42578125" style="55" customWidth="1"/>
    <col min="3589" max="3589" width="19.7109375" style="55" customWidth="1"/>
    <col min="3590" max="3591" width="22.7109375" style="55" customWidth="1"/>
    <col min="3592" max="3593" width="12.7109375" style="55" customWidth="1"/>
    <col min="3594" max="3594" width="8.85546875" style="55" customWidth="1"/>
    <col min="3595" max="3840" width="9.140625" style="55"/>
    <col min="3841" max="3841" width="3.140625" style="55" customWidth="1"/>
    <col min="3842" max="3842" width="10.28515625" style="55" customWidth="1"/>
    <col min="3843" max="3843" width="4.7109375" style="55" customWidth="1"/>
    <col min="3844" max="3844" width="16.42578125" style="55" customWidth="1"/>
    <col min="3845" max="3845" width="19.7109375" style="55" customWidth="1"/>
    <col min="3846" max="3847" width="22.7109375" style="55" customWidth="1"/>
    <col min="3848" max="3849" width="12.7109375" style="55" customWidth="1"/>
    <col min="3850" max="3850" width="8.85546875" style="55" customWidth="1"/>
    <col min="3851" max="4096" width="9.140625" style="55"/>
    <col min="4097" max="4097" width="3.140625" style="55" customWidth="1"/>
    <col min="4098" max="4098" width="10.28515625" style="55" customWidth="1"/>
    <col min="4099" max="4099" width="4.7109375" style="55" customWidth="1"/>
    <col min="4100" max="4100" width="16.42578125" style="55" customWidth="1"/>
    <col min="4101" max="4101" width="19.7109375" style="55" customWidth="1"/>
    <col min="4102" max="4103" width="22.7109375" style="55" customWidth="1"/>
    <col min="4104" max="4105" width="12.7109375" style="55" customWidth="1"/>
    <col min="4106" max="4106" width="8.85546875" style="55" customWidth="1"/>
    <col min="4107" max="4352" width="9.140625" style="55"/>
    <col min="4353" max="4353" width="3.140625" style="55" customWidth="1"/>
    <col min="4354" max="4354" width="10.28515625" style="55" customWidth="1"/>
    <col min="4355" max="4355" width="4.7109375" style="55" customWidth="1"/>
    <col min="4356" max="4356" width="16.42578125" style="55" customWidth="1"/>
    <col min="4357" max="4357" width="19.7109375" style="55" customWidth="1"/>
    <col min="4358" max="4359" width="22.7109375" style="55" customWidth="1"/>
    <col min="4360" max="4361" width="12.7109375" style="55" customWidth="1"/>
    <col min="4362" max="4362" width="8.85546875" style="55" customWidth="1"/>
    <col min="4363" max="4608" width="9.140625" style="55"/>
    <col min="4609" max="4609" width="3.140625" style="55" customWidth="1"/>
    <col min="4610" max="4610" width="10.28515625" style="55" customWidth="1"/>
    <col min="4611" max="4611" width="4.7109375" style="55" customWidth="1"/>
    <col min="4612" max="4612" width="16.42578125" style="55" customWidth="1"/>
    <col min="4613" max="4613" width="19.7109375" style="55" customWidth="1"/>
    <col min="4614" max="4615" width="22.7109375" style="55" customWidth="1"/>
    <col min="4616" max="4617" width="12.7109375" style="55" customWidth="1"/>
    <col min="4618" max="4618" width="8.85546875" style="55" customWidth="1"/>
    <col min="4619" max="4864" width="9.140625" style="55"/>
    <col min="4865" max="4865" width="3.140625" style="55" customWidth="1"/>
    <col min="4866" max="4866" width="10.28515625" style="55" customWidth="1"/>
    <col min="4867" max="4867" width="4.7109375" style="55" customWidth="1"/>
    <col min="4868" max="4868" width="16.42578125" style="55" customWidth="1"/>
    <col min="4869" max="4869" width="19.7109375" style="55" customWidth="1"/>
    <col min="4870" max="4871" width="22.7109375" style="55" customWidth="1"/>
    <col min="4872" max="4873" width="12.7109375" style="55" customWidth="1"/>
    <col min="4874" max="4874" width="8.85546875" style="55" customWidth="1"/>
    <col min="4875" max="5120" width="9.140625" style="55"/>
    <col min="5121" max="5121" width="3.140625" style="55" customWidth="1"/>
    <col min="5122" max="5122" width="10.28515625" style="55" customWidth="1"/>
    <col min="5123" max="5123" width="4.7109375" style="55" customWidth="1"/>
    <col min="5124" max="5124" width="16.42578125" style="55" customWidth="1"/>
    <col min="5125" max="5125" width="19.7109375" style="55" customWidth="1"/>
    <col min="5126" max="5127" width="22.7109375" style="55" customWidth="1"/>
    <col min="5128" max="5129" width="12.7109375" style="55" customWidth="1"/>
    <col min="5130" max="5130" width="8.85546875" style="55" customWidth="1"/>
    <col min="5131" max="5376" width="9.140625" style="55"/>
    <col min="5377" max="5377" width="3.140625" style="55" customWidth="1"/>
    <col min="5378" max="5378" width="10.28515625" style="55" customWidth="1"/>
    <col min="5379" max="5379" width="4.7109375" style="55" customWidth="1"/>
    <col min="5380" max="5380" width="16.42578125" style="55" customWidth="1"/>
    <col min="5381" max="5381" width="19.7109375" style="55" customWidth="1"/>
    <col min="5382" max="5383" width="22.7109375" style="55" customWidth="1"/>
    <col min="5384" max="5385" width="12.7109375" style="55" customWidth="1"/>
    <col min="5386" max="5386" width="8.85546875" style="55" customWidth="1"/>
    <col min="5387" max="5632" width="9.140625" style="55"/>
    <col min="5633" max="5633" width="3.140625" style="55" customWidth="1"/>
    <col min="5634" max="5634" width="10.28515625" style="55" customWidth="1"/>
    <col min="5635" max="5635" width="4.7109375" style="55" customWidth="1"/>
    <col min="5636" max="5636" width="16.42578125" style="55" customWidth="1"/>
    <col min="5637" max="5637" width="19.7109375" style="55" customWidth="1"/>
    <col min="5638" max="5639" width="22.7109375" style="55" customWidth="1"/>
    <col min="5640" max="5641" width="12.7109375" style="55" customWidth="1"/>
    <col min="5642" max="5642" width="8.85546875" style="55" customWidth="1"/>
    <col min="5643" max="5888" width="9.140625" style="55"/>
    <col min="5889" max="5889" width="3.140625" style="55" customWidth="1"/>
    <col min="5890" max="5890" width="10.28515625" style="55" customWidth="1"/>
    <col min="5891" max="5891" width="4.7109375" style="55" customWidth="1"/>
    <col min="5892" max="5892" width="16.42578125" style="55" customWidth="1"/>
    <col min="5893" max="5893" width="19.7109375" style="55" customWidth="1"/>
    <col min="5894" max="5895" width="22.7109375" style="55" customWidth="1"/>
    <col min="5896" max="5897" width="12.7109375" style="55" customWidth="1"/>
    <col min="5898" max="5898" width="8.85546875" style="55" customWidth="1"/>
    <col min="5899" max="6144" width="9.140625" style="55"/>
    <col min="6145" max="6145" width="3.140625" style="55" customWidth="1"/>
    <col min="6146" max="6146" width="10.28515625" style="55" customWidth="1"/>
    <col min="6147" max="6147" width="4.7109375" style="55" customWidth="1"/>
    <col min="6148" max="6148" width="16.42578125" style="55" customWidth="1"/>
    <col min="6149" max="6149" width="19.7109375" style="55" customWidth="1"/>
    <col min="6150" max="6151" width="22.7109375" style="55" customWidth="1"/>
    <col min="6152" max="6153" width="12.7109375" style="55" customWidth="1"/>
    <col min="6154" max="6154" width="8.85546875" style="55" customWidth="1"/>
    <col min="6155" max="6400" width="9.140625" style="55"/>
    <col min="6401" max="6401" width="3.140625" style="55" customWidth="1"/>
    <col min="6402" max="6402" width="10.28515625" style="55" customWidth="1"/>
    <col min="6403" max="6403" width="4.7109375" style="55" customWidth="1"/>
    <col min="6404" max="6404" width="16.42578125" style="55" customWidth="1"/>
    <col min="6405" max="6405" width="19.7109375" style="55" customWidth="1"/>
    <col min="6406" max="6407" width="22.7109375" style="55" customWidth="1"/>
    <col min="6408" max="6409" width="12.7109375" style="55" customWidth="1"/>
    <col min="6410" max="6410" width="8.85546875" style="55" customWidth="1"/>
    <col min="6411" max="6656" width="9.140625" style="55"/>
    <col min="6657" max="6657" width="3.140625" style="55" customWidth="1"/>
    <col min="6658" max="6658" width="10.28515625" style="55" customWidth="1"/>
    <col min="6659" max="6659" width="4.7109375" style="55" customWidth="1"/>
    <col min="6660" max="6660" width="16.42578125" style="55" customWidth="1"/>
    <col min="6661" max="6661" width="19.7109375" style="55" customWidth="1"/>
    <col min="6662" max="6663" width="22.7109375" style="55" customWidth="1"/>
    <col min="6664" max="6665" width="12.7109375" style="55" customWidth="1"/>
    <col min="6666" max="6666" width="8.85546875" style="55" customWidth="1"/>
    <col min="6667" max="6912" width="9.140625" style="55"/>
    <col min="6913" max="6913" width="3.140625" style="55" customWidth="1"/>
    <col min="6914" max="6914" width="10.28515625" style="55" customWidth="1"/>
    <col min="6915" max="6915" width="4.7109375" style="55" customWidth="1"/>
    <col min="6916" max="6916" width="16.42578125" style="55" customWidth="1"/>
    <col min="6917" max="6917" width="19.7109375" style="55" customWidth="1"/>
    <col min="6918" max="6919" width="22.7109375" style="55" customWidth="1"/>
    <col min="6920" max="6921" width="12.7109375" style="55" customWidth="1"/>
    <col min="6922" max="6922" width="8.85546875" style="55" customWidth="1"/>
    <col min="6923" max="7168" width="9.140625" style="55"/>
    <col min="7169" max="7169" width="3.140625" style="55" customWidth="1"/>
    <col min="7170" max="7170" width="10.28515625" style="55" customWidth="1"/>
    <col min="7171" max="7171" width="4.7109375" style="55" customWidth="1"/>
    <col min="7172" max="7172" width="16.42578125" style="55" customWidth="1"/>
    <col min="7173" max="7173" width="19.7109375" style="55" customWidth="1"/>
    <col min="7174" max="7175" width="22.7109375" style="55" customWidth="1"/>
    <col min="7176" max="7177" width="12.7109375" style="55" customWidth="1"/>
    <col min="7178" max="7178" width="8.85546875" style="55" customWidth="1"/>
    <col min="7179" max="7424" width="9.140625" style="55"/>
    <col min="7425" max="7425" width="3.140625" style="55" customWidth="1"/>
    <col min="7426" max="7426" width="10.28515625" style="55" customWidth="1"/>
    <col min="7427" max="7427" width="4.7109375" style="55" customWidth="1"/>
    <col min="7428" max="7428" width="16.42578125" style="55" customWidth="1"/>
    <col min="7429" max="7429" width="19.7109375" style="55" customWidth="1"/>
    <col min="7430" max="7431" width="22.7109375" style="55" customWidth="1"/>
    <col min="7432" max="7433" width="12.7109375" style="55" customWidth="1"/>
    <col min="7434" max="7434" width="8.85546875" style="55" customWidth="1"/>
    <col min="7435" max="7680" width="9.140625" style="55"/>
    <col min="7681" max="7681" width="3.140625" style="55" customWidth="1"/>
    <col min="7682" max="7682" width="10.28515625" style="55" customWidth="1"/>
    <col min="7683" max="7683" width="4.7109375" style="55" customWidth="1"/>
    <col min="7684" max="7684" width="16.42578125" style="55" customWidth="1"/>
    <col min="7685" max="7685" width="19.7109375" style="55" customWidth="1"/>
    <col min="7686" max="7687" width="22.7109375" style="55" customWidth="1"/>
    <col min="7688" max="7689" width="12.7109375" style="55" customWidth="1"/>
    <col min="7690" max="7690" width="8.85546875" style="55" customWidth="1"/>
    <col min="7691" max="7936" width="9.140625" style="55"/>
    <col min="7937" max="7937" width="3.140625" style="55" customWidth="1"/>
    <col min="7938" max="7938" width="10.28515625" style="55" customWidth="1"/>
    <col min="7939" max="7939" width="4.7109375" style="55" customWidth="1"/>
    <col min="7940" max="7940" width="16.42578125" style="55" customWidth="1"/>
    <col min="7941" max="7941" width="19.7109375" style="55" customWidth="1"/>
    <col min="7942" max="7943" width="22.7109375" style="55" customWidth="1"/>
    <col min="7944" max="7945" width="12.7109375" style="55" customWidth="1"/>
    <col min="7946" max="7946" width="8.85546875" style="55" customWidth="1"/>
    <col min="7947" max="8192" width="9.140625" style="55"/>
    <col min="8193" max="8193" width="3.140625" style="55" customWidth="1"/>
    <col min="8194" max="8194" width="10.28515625" style="55" customWidth="1"/>
    <col min="8195" max="8195" width="4.7109375" style="55" customWidth="1"/>
    <col min="8196" max="8196" width="16.42578125" style="55" customWidth="1"/>
    <col min="8197" max="8197" width="19.7109375" style="55" customWidth="1"/>
    <col min="8198" max="8199" width="22.7109375" style="55" customWidth="1"/>
    <col min="8200" max="8201" width="12.7109375" style="55" customWidth="1"/>
    <col min="8202" max="8202" width="8.85546875" style="55" customWidth="1"/>
    <col min="8203" max="8448" width="9.140625" style="55"/>
    <col min="8449" max="8449" width="3.140625" style="55" customWidth="1"/>
    <col min="8450" max="8450" width="10.28515625" style="55" customWidth="1"/>
    <col min="8451" max="8451" width="4.7109375" style="55" customWidth="1"/>
    <col min="8452" max="8452" width="16.42578125" style="55" customWidth="1"/>
    <col min="8453" max="8453" width="19.7109375" style="55" customWidth="1"/>
    <col min="8454" max="8455" width="22.7109375" style="55" customWidth="1"/>
    <col min="8456" max="8457" width="12.7109375" style="55" customWidth="1"/>
    <col min="8458" max="8458" width="8.85546875" style="55" customWidth="1"/>
    <col min="8459" max="8704" width="9.140625" style="55"/>
    <col min="8705" max="8705" width="3.140625" style="55" customWidth="1"/>
    <col min="8706" max="8706" width="10.28515625" style="55" customWidth="1"/>
    <col min="8707" max="8707" width="4.7109375" style="55" customWidth="1"/>
    <col min="8708" max="8708" width="16.42578125" style="55" customWidth="1"/>
    <col min="8709" max="8709" width="19.7109375" style="55" customWidth="1"/>
    <col min="8710" max="8711" width="22.7109375" style="55" customWidth="1"/>
    <col min="8712" max="8713" width="12.7109375" style="55" customWidth="1"/>
    <col min="8714" max="8714" width="8.85546875" style="55" customWidth="1"/>
    <col min="8715" max="8960" width="9.140625" style="55"/>
    <col min="8961" max="8961" width="3.140625" style="55" customWidth="1"/>
    <col min="8962" max="8962" width="10.28515625" style="55" customWidth="1"/>
    <col min="8963" max="8963" width="4.7109375" style="55" customWidth="1"/>
    <col min="8964" max="8964" width="16.42578125" style="55" customWidth="1"/>
    <col min="8965" max="8965" width="19.7109375" style="55" customWidth="1"/>
    <col min="8966" max="8967" width="22.7109375" style="55" customWidth="1"/>
    <col min="8968" max="8969" width="12.7109375" style="55" customWidth="1"/>
    <col min="8970" max="8970" width="8.85546875" style="55" customWidth="1"/>
    <col min="8971" max="9216" width="9.140625" style="55"/>
    <col min="9217" max="9217" width="3.140625" style="55" customWidth="1"/>
    <col min="9218" max="9218" width="10.28515625" style="55" customWidth="1"/>
    <col min="9219" max="9219" width="4.7109375" style="55" customWidth="1"/>
    <col min="9220" max="9220" width="16.42578125" style="55" customWidth="1"/>
    <col min="9221" max="9221" width="19.7109375" style="55" customWidth="1"/>
    <col min="9222" max="9223" width="22.7109375" style="55" customWidth="1"/>
    <col min="9224" max="9225" width="12.7109375" style="55" customWidth="1"/>
    <col min="9226" max="9226" width="8.85546875" style="55" customWidth="1"/>
    <col min="9227" max="9472" width="9.140625" style="55"/>
    <col min="9473" max="9473" width="3.140625" style="55" customWidth="1"/>
    <col min="9474" max="9474" width="10.28515625" style="55" customWidth="1"/>
    <col min="9475" max="9475" width="4.7109375" style="55" customWidth="1"/>
    <col min="9476" max="9476" width="16.42578125" style="55" customWidth="1"/>
    <col min="9477" max="9477" width="19.7109375" style="55" customWidth="1"/>
    <col min="9478" max="9479" width="22.7109375" style="55" customWidth="1"/>
    <col min="9480" max="9481" width="12.7109375" style="55" customWidth="1"/>
    <col min="9482" max="9482" width="8.85546875" style="55" customWidth="1"/>
    <col min="9483" max="9728" width="9.140625" style="55"/>
    <col min="9729" max="9729" width="3.140625" style="55" customWidth="1"/>
    <col min="9730" max="9730" width="10.28515625" style="55" customWidth="1"/>
    <col min="9731" max="9731" width="4.7109375" style="55" customWidth="1"/>
    <col min="9732" max="9732" width="16.42578125" style="55" customWidth="1"/>
    <col min="9733" max="9733" width="19.7109375" style="55" customWidth="1"/>
    <col min="9734" max="9735" width="22.7109375" style="55" customWidth="1"/>
    <col min="9736" max="9737" width="12.7109375" style="55" customWidth="1"/>
    <col min="9738" max="9738" width="8.85546875" style="55" customWidth="1"/>
    <col min="9739" max="9984" width="9.140625" style="55"/>
    <col min="9985" max="9985" width="3.140625" style="55" customWidth="1"/>
    <col min="9986" max="9986" width="10.28515625" style="55" customWidth="1"/>
    <col min="9987" max="9987" width="4.7109375" style="55" customWidth="1"/>
    <col min="9988" max="9988" width="16.42578125" style="55" customWidth="1"/>
    <col min="9989" max="9989" width="19.7109375" style="55" customWidth="1"/>
    <col min="9990" max="9991" width="22.7109375" style="55" customWidth="1"/>
    <col min="9992" max="9993" width="12.7109375" style="55" customWidth="1"/>
    <col min="9994" max="9994" width="8.85546875" style="55" customWidth="1"/>
    <col min="9995" max="10240" width="9.140625" style="55"/>
    <col min="10241" max="10241" width="3.140625" style="55" customWidth="1"/>
    <col min="10242" max="10242" width="10.28515625" style="55" customWidth="1"/>
    <col min="10243" max="10243" width="4.7109375" style="55" customWidth="1"/>
    <col min="10244" max="10244" width="16.42578125" style="55" customWidth="1"/>
    <col min="10245" max="10245" width="19.7109375" style="55" customWidth="1"/>
    <col min="10246" max="10247" width="22.7109375" style="55" customWidth="1"/>
    <col min="10248" max="10249" width="12.7109375" style="55" customWidth="1"/>
    <col min="10250" max="10250" width="8.85546875" style="55" customWidth="1"/>
    <col min="10251" max="10496" width="9.140625" style="55"/>
    <col min="10497" max="10497" width="3.140625" style="55" customWidth="1"/>
    <col min="10498" max="10498" width="10.28515625" style="55" customWidth="1"/>
    <col min="10499" max="10499" width="4.7109375" style="55" customWidth="1"/>
    <col min="10500" max="10500" width="16.42578125" style="55" customWidth="1"/>
    <col min="10501" max="10501" width="19.7109375" style="55" customWidth="1"/>
    <col min="10502" max="10503" width="22.7109375" style="55" customWidth="1"/>
    <col min="10504" max="10505" width="12.7109375" style="55" customWidth="1"/>
    <col min="10506" max="10506" width="8.85546875" style="55" customWidth="1"/>
    <col min="10507" max="10752" width="9.140625" style="55"/>
    <col min="10753" max="10753" width="3.140625" style="55" customWidth="1"/>
    <col min="10754" max="10754" width="10.28515625" style="55" customWidth="1"/>
    <col min="10755" max="10755" width="4.7109375" style="55" customWidth="1"/>
    <col min="10756" max="10756" width="16.42578125" style="55" customWidth="1"/>
    <col min="10757" max="10757" width="19.7109375" style="55" customWidth="1"/>
    <col min="10758" max="10759" width="22.7109375" style="55" customWidth="1"/>
    <col min="10760" max="10761" width="12.7109375" style="55" customWidth="1"/>
    <col min="10762" max="10762" width="8.85546875" style="55" customWidth="1"/>
    <col min="10763" max="11008" width="9.140625" style="55"/>
    <col min="11009" max="11009" width="3.140625" style="55" customWidth="1"/>
    <col min="11010" max="11010" width="10.28515625" style="55" customWidth="1"/>
    <col min="11011" max="11011" width="4.7109375" style="55" customWidth="1"/>
    <col min="11012" max="11012" width="16.42578125" style="55" customWidth="1"/>
    <col min="11013" max="11013" width="19.7109375" style="55" customWidth="1"/>
    <col min="11014" max="11015" width="22.7109375" style="55" customWidth="1"/>
    <col min="11016" max="11017" width="12.7109375" style="55" customWidth="1"/>
    <col min="11018" max="11018" width="8.85546875" style="55" customWidth="1"/>
    <col min="11019" max="11264" width="9.140625" style="55"/>
    <col min="11265" max="11265" width="3.140625" style="55" customWidth="1"/>
    <col min="11266" max="11266" width="10.28515625" style="55" customWidth="1"/>
    <col min="11267" max="11267" width="4.7109375" style="55" customWidth="1"/>
    <col min="11268" max="11268" width="16.42578125" style="55" customWidth="1"/>
    <col min="11269" max="11269" width="19.7109375" style="55" customWidth="1"/>
    <col min="11270" max="11271" width="22.7109375" style="55" customWidth="1"/>
    <col min="11272" max="11273" width="12.7109375" style="55" customWidth="1"/>
    <col min="11274" max="11274" width="8.85546875" style="55" customWidth="1"/>
    <col min="11275" max="11520" width="9.140625" style="55"/>
    <col min="11521" max="11521" width="3.140625" style="55" customWidth="1"/>
    <col min="11522" max="11522" width="10.28515625" style="55" customWidth="1"/>
    <col min="11523" max="11523" width="4.7109375" style="55" customWidth="1"/>
    <col min="11524" max="11524" width="16.42578125" style="55" customWidth="1"/>
    <col min="11525" max="11525" width="19.7109375" style="55" customWidth="1"/>
    <col min="11526" max="11527" width="22.7109375" style="55" customWidth="1"/>
    <col min="11528" max="11529" width="12.7109375" style="55" customWidth="1"/>
    <col min="11530" max="11530" width="8.85546875" style="55" customWidth="1"/>
    <col min="11531" max="11776" width="9.140625" style="55"/>
    <col min="11777" max="11777" width="3.140625" style="55" customWidth="1"/>
    <col min="11778" max="11778" width="10.28515625" style="55" customWidth="1"/>
    <col min="11779" max="11779" width="4.7109375" style="55" customWidth="1"/>
    <col min="11780" max="11780" width="16.42578125" style="55" customWidth="1"/>
    <col min="11781" max="11781" width="19.7109375" style="55" customWidth="1"/>
    <col min="11782" max="11783" width="22.7109375" style="55" customWidth="1"/>
    <col min="11784" max="11785" width="12.7109375" style="55" customWidth="1"/>
    <col min="11786" max="11786" width="8.85546875" style="55" customWidth="1"/>
    <col min="11787" max="12032" width="9.140625" style="55"/>
    <col min="12033" max="12033" width="3.140625" style="55" customWidth="1"/>
    <col min="12034" max="12034" width="10.28515625" style="55" customWidth="1"/>
    <col min="12035" max="12035" width="4.7109375" style="55" customWidth="1"/>
    <col min="12036" max="12036" width="16.42578125" style="55" customWidth="1"/>
    <col min="12037" max="12037" width="19.7109375" style="55" customWidth="1"/>
    <col min="12038" max="12039" width="22.7109375" style="55" customWidth="1"/>
    <col min="12040" max="12041" width="12.7109375" style="55" customWidth="1"/>
    <col min="12042" max="12042" width="8.85546875" style="55" customWidth="1"/>
    <col min="12043" max="12288" width="9.140625" style="55"/>
    <col min="12289" max="12289" width="3.140625" style="55" customWidth="1"/>
    <col min="12290" max="12290" width="10.28515625" style="55" customWidth="1"/>
    <col min="12291" max="12291" width="4.7109375" style="55" customWidth="1"/>
    <col min="12292" max="12292" width="16.42578125" style="55" customWidth="1"/>
    <col min="12293" max="12293" width="19.7109375" style="55" customWidth="1"/>
    <col min="12294" max="12295" width="22.7109375" style="55" customWidth="1"/>
    <col min="12296" max="12297" width="12.7109375" style="55" customWidth="1"/>
    <col min="12298" max="12298" width="8.85546875" style="55" customWidth="1"/>
    <col min="12299" max="12544" width="9.140625" style="55"/>
    <col min="12545" max="12545" width="3.140625" style="55" customWidth="1"/>
    <col min="12546" max="12546" width="10.28515625" style="55" customWidth="1"/>
    <col min="12547" max="12547" width="4.7109375" style="55" customWidth="1"/>
    <col min="12548" max="12548" width="16.42578125" style="55" customWidth="1"/>
    <col min="12549" max="12549" width="19.7109375" style="55" customWidth="1"/>
    <col min="12550" max="12551" width="22.7109375" style="55" customWidth="1"/>
    <col min="12552" max="12553" width="12.7109375" style="55" customWidth="1"/>
    <col min="12554" max="12554" width="8.85546875" style="55" customWidth="1"/>
    <col min="12555" max="12800" width="9.140625" style="55"/>
    <col min="12801" max="12801" width="3.140625" style="55" customWidth="1"/>
    <col min="12802" max="12802" width="10.28515625" style="55" customWidth="1"/>
    <col min="12803" max="12803" width="4.7109375" style="55" customWidth="1"/>
    <col min="12804" max="12804" width="16.42578125" style="55" customWidth="1"/>
    <col min="12805" max="12805" width="19.7109375" style="55" customWidth="1"/>
    <col min="12806" max="12807" width="22.7109375" style="55" customWidth="1"/>
    <col min="12808" max="12809" width="12.7109375" style="55" customWidth="1"/>
    <col min="12810" max="12810" width="8.85546875" style="55" customWidth="1"/>
    <col min="12811" max="13056" width="9.140625" style="55"/>
    <col min="13057" max="13057" width="3.140625" style="55" customWidth="1"/>
    <col min="13058" max="13058" width="10.28515625" style="55" customWidth="1"/>
    <col min="13059" max="13059" width="4.7109375" style="55" customWidth="1"/>
    <col min="13060" max="13060" width="16.42578125" style="55" customWidth="1"/>
    <col min="13061" max="13061" width="19.7109375" style="55" customWidth="1"/>
    <col min="13062" max="13063" width="22.7109375" style="55" customWidth="1"/>
    <col min="13064" max="13065" width="12.7109375" style="55" customWidth="1"/>
    <col min="13066" max="13066" width="8.85546875" style="55" customWidth="1"/>
    <col min="13067" max="13312" width="9.140625" style="55"/>
    <col min="13313" max="13313" width="3.140625" style="55" customWidth="1"/>
    <col min="13314" max="13314" width="10.28515625" style="55" customWidth="1"/>
    <col min="13315" max="13315" width="4.7109375" style="55" customWidth="1"/>
    <col min="13316" max="13316" width="16.42578125" style="55" customWidth="1"/>
    <col min="13317" max="13317" width="19.7109375" style="55" customWidth="1"/>
    <col min="13318" max="13319" width="22.7109375" style="55" customWidth="1"/>
    <col min="13320" max="13321" width="12.7109375" style="55" customWidth="1"/>
    <col min="13322" max="13322" width="8.85546875" style="55" customWidth="1"/>
    <col min="13323" max="13568" width="9.140625" style="55"/>
    <col min="13569" max="13569" width="3.140625" style="55" customWidth="1"/>
    <col min="13570" max="13570" width="10.28515625" style="55" customWidth="1"/>
    <col min="13571" max="13571" width="4.7109375" style="55" customWidth="1"/>
    <col min="13572" max="13572" width="16.42578125" style="55" customWidth="1"/>
    <col min="13573" max="13573" width="19.7109375" style="55" customWidth="1"/>
    <col min="13574" max="13575" width="22.7109375" style="55" customWidth="1"/>
    <col min="13576" max="13577" width="12.7109375" style="55" customWidth="1"/>
    <col min="13578" max="13578" width="8.85546875" style="55" customWidth="1"/>
    <col min="13579" max="13824" width="9.140625" style="55"/>
    <col min="13825" max="13825" width="3.140625" style="55" customWidth="1"/>
    <col min="13826" max="13826" width="10.28515625" style="55" customWidth="1"/>
    <col min="13827" max="13827" width="4.7109375" style="55" customWidth="1"/>
    <col min="13828" max="13828" width="16.42578125" style="55" customWidth="1"/>
    <col min="13829" max="13829" width="19.7109375" style="55" customWidth="1"/>
    <col min="13830" max="13831" width="22.7109375" style="55" customWidth="1"/>
    <col min="13832" max="13833" width="12.7109375" style="55" customWidth="1"/>
    <col min="13834" max="13834" width="8.85546875" style="55" customWidth="1"/>
    <col min="13835" max="14080" width="9.140625" style="55"/>
    <col min="14081" max="14081" width="3.140625" style="55" customWidth="1"/>
    <col min="14082" max="14082" width="10.28515625" style="55" customWidth="1"/>
    <col min="14083" max="14083" width="4.7109375" style="55" customWidth="1"/>
    <col min="14084" max="14084" width="16.42578125" style="55" customWidth="1"/>
    <col min="14085" max="14085" width="19.7109375" style="55" customWidth="1"/>
    <col min="14086" max="14087" width="22.7109375" style="55" customWidth="1"/>
    <col min="14088" max="14089" width="12.7109375" style="55" customWidth="1"/>
    <col min="14090" max="14090" width="8.85546875" style="55" customWidth="1"/>
    <col min="14091" max="14336" width="9.140625" style="55"/>
    <col min="14337" max="14337" width="3.140625" style="55" customWidth="1"/>
    <col min="14338" max="14338" width="10.28515625" style="55" customWidth="1"/>
    <col min="14339" max="14339" width="4.7109375" style="55" customWidth="1"/>
    <col min="14340" max="14340" width="16.42578125" style="55" customWidth="1"/>
    <col min="14341" max="14341" width="19.7109375" style="55" customWidth="1"/>
    <col min="14342" max="14343" width="22.7109375" style="55" customWidth="1"/>
    <col min="14344" max="14345" width="12.7109375" style="55" customWidth="1"/>
    <col min="14346" max="14346" width="8.85546875" style="55" customWidth="1"/>
    <col min="14347" max="14592" width="9.140625" style="55"/>
    <col min="14593" max="14593" width="3.140625" style="55" customWidth="1"/>
    <col min="14594" max="14594" width="10.28515625" style="55" customWidth="1"/>
    <col min="14595" max="14595" width="4.7109375" style="55" customWidth="1"/>
    <col min="14596" max="14596" width="16.42578125" style="55" customWidth="1"/>
    <col min="14597" max="14597" width="19.7109375" style="55" customWidth="1"/>
    <col min="14598" max="14599" width="22.7109375" style="55" customWidth="1"/>
    <col min="14600" max="14601" width="12.7109375" style="55" customWidth="1"/>
    <col min="14602" max="14602" width="8.85546875" style="55" customWidth="1"/>
    <col min="14603" max="14848" width="9.140625" style="55"/>
    <col min="14849" max="14849" width="3.140625" style="55" customWidth="1"/>
    <col min="14850" max="14850" width="10.28515625" style="55" customWidth="1"/>
    <col min="14851" max="14851" width="4.7109375" style="55" customWidth="1"/>
    <col min="14852" max="14852" width="16.42578125" style="55" customWidth="1"/>
    <col min="14853" max="14853" width="19.7109375" style="55" customWidth="1"/>
    <col min="14854" max="14855" width="22.7109375" style="55" customWidth="1"/>
    <col min="14856" max="14857" width="12.7109375" style="55" customWidth="1"/>
    <col min="14858" max="14858" width="8.85546875" style="55" customWidth="1"/>
    <col min="14859" max="15104" width="9.140625" style="55"/>
    <col min="15105" max="15105" width="3.140625" style="55" customWidth="1"/>
    <col min="15106" max="15106" width="10.28515625" style="55" customWidth="1"/>
    <col min="15107" max="15107" width="4.7109375" style="55" customWidth="1"/>
    <col min="15108" max="15108" width="16.42578125" style="55" customWidth="1"/>
    <col min="15109" max="15109" width="19.7109375" style="55" customWidth="1"/>
    <col min="15110" max="15111" width="22.7109375" style="55" customWidth="1"/>
    <col min="15112" max="15113" width="12.7109375" style="55" customWidth="1"/>
    <col min="15114" max="15114" width="8.85546875" style="55" customWidth="1"/>
    <col min="15115" max="15360" width="9.140625" style="55"/>
    <col min="15361" max="15361" width="3.140625" style="55" customWidth="1"/>
    <col min="15362" max="15362" width="10.28515625" style="55" customWidth="1"/>
    <col min="15363" max="15363" width="4.7109375" style="55" customWidth="1"/>
    <col min="15364" max="15364" width="16.42578125" style="55" customWidth="1"/>
    <col min="15365" max="15365" width="19.7109375" style="55" customWidth="1"/>
    <col min="15366" max="15367" width="22.7109375" style="55" customWidth="1"/>
    <col min="15368" max="15369" width="12.7109375" style="55" customWidth="1"/>
    <col min="15370" max="15370" width="8.85546875" style="55" customWidth="1"/>
    <col min="15371" max="15616" width="9.140625" style="55"/>
    <col min="15617" max="15617" width="3.140625" style="55" customWidth="1"/>
    <col min="15618" max="15618" width="10.28515625" style="55" customWidth="1"/>
    <col min="15619" max="15619" width="4.7109375" style="55" customWidth="1"/>
    <col min="15620" max="15620" width="16.42578125" style="55" customWidth="1"/>
    <col min="15621" max="15621" width="19.7109375" style="55" customWidth="1"/>
    <col min="15622" max="15623" width="22.7109375" style="55" customWidth="1"/>
    <col min="15624" max="15625" width="12.7109375" style="55" customWidth="1"/>
    <col min="15626" max="15626" width="8.85546875" style="55" customWidth="1"/>
    <col min="15627" max="15872" width="9.140625" style="55"/>
    <col min="15873" max="15873" width="3.140625" style="55" customWidth="1"/>
    <col min="15874" max="15874" width="10.28515625" style="55" customWidth="1"/>
    <col min="15875" max="15875" width="4.7109375" style="55" customWidth="1"/>
    <col min="15876" max="15876" width="16.42578125" style="55" customWidth="1"/>
    <col min="15877" max="15877" width="19.7109375" style="55" customWidth="1"/>
    <col min="15878" max="15879" width="22.7109375" style="55" customWidth="1"/>
    <col min="15880" max="15881" width="12.7109375" style="55" customWidth="1"/>
    <col min="15882" max="15882" width="8.85546875" style="55" customWidth="1"/>
    <col min="15883" max="16128" width="9.140625" style="55"/>
    <col min="16129" max="16129" width="3.140625" style="55" customWidth="1"/>
    <col min="16130" max="16130" width="10.28515625" style="55" customWidth="1"/>
    <col min="16131" max="16131" width="4.7109375" style="55" customWidth="1"/>
    <col min="16132" max="16132" width="16.42578125" style="55" customWidth="1"/>
    <col min="16133" max="16133" width="19.7109375" style="55" customWidth="1"/>
    <col min="16134" max="16135" width="22.7109375" style="55" customWidth="1"/>
    <col min="16136" max="16137" width="12.7109375" style="55" customWidth="1"/>
    <col min="16138" max="16138" width="8.85546875" style="55" customWidth="1"/>
    <col min="16139" max="16384" width="9.140625" style="55"/>
  </cols>
  <sheetData>
    <row r="1" spans="1:10" ht="78" customHeight="1">
      <c r="D1" s="56" t="s">
        <v>73</v>
      </c>
    </row>
    <row r="2" spans="1:10" s="59" customFormat="1" ht="18" customHeight="1">
      <c r="A2" s="57" t="s">
        <v>236</v>
      </c>
      <c r="B2" s="58"/>
      <c r="C2" s="57"/>
      <c r="D2" s="57"/>
      <c r="E2" s="58"/>
      <c r="F2" s="57"/>
      <c r="G2" s="57"/>
    </row>
    <row r="3" spans="1:10" ht="20.100000000000001" customHeight="1"/>
    <row r="4" spans="1:10" ht="20.100000000000001" customHeight="1">
      <c r="A4" s="60" t="s">
        <v>74</v>
      </c>
      <c r="B4" s="61"/>
      <c r="C4" s="265"/>
      <c r="D4" s="265"/>
      <c r="E4" s="265"/>
      <c r="F4" s="265"/>
      <c r="G4" s="265"/>
      <c r="H4" s="62"/>
    </row>
    <row r="5" spans="1:10" ht="20.100000000000001" customHeight="1">
      <c r="A5" s="60" t="s">
        <v>75</v>
      </c>
      <c r="B5" s="61"/>
      <c r="C5" s="266"/>
      <c r="D5" s="266"/>
      <c r="E5" s="266"/>
      <c r="F5" s="63" t="s">
        <v>76</v>
      </c>
      <c r="G5" s="64"/>
    </row>
    <row r="6" spans="1:10" s="69" customFormat="1" ht="10.5" customHeight="1">
      <c r="A6" s="65" t="s">
        <v>77</v>
      </c>
      <c r="B6" s="66"/>
      <c r="C6" s="66"/>
      <c r="D6" s="66"/>
      <c r="E6" s="66"/>
      <c r="F6" s="67"/>
      <c r="G6" s="68"/>
    </row>
    <row r="7" spans="1:10" ht="20.100000000000001" customHeight="1" thickBot="1">
      <c r="A7" s="70" t="s">
        <v>78</v>
      </c>
      <c r="B7" s="71"/>
      <c r="C7" s="62"/>
      <c r="D7" s="62"/>
      <c r="E7" s="72"/>
      <c r="F7" s="73">
        <v>2013</v>
      </c>
      <c r="G7" s="74">
        <v>2012</v>
      </c>
      <c r="H7" s="75"/>
      <c r="I7" s="75"/>
    </row>
    <row r="8" spans="1:10" ht="20.100000000000001" customHeight="1" thickTop="1">
      <c r="A8" s="76" t="s">
        <v>3</v>
      </c>
      <c r="B8" s="77" t="s">
        <v>79</v>
      </c>
      <c r="C8" s="78"/>
      <c r="D8" s="78"/>
      <c r="E8" s="79"/>
    </row>
    <row r="9" spans="1:10" ht="15" customHeight="1">
      <c r="A9" s="80" t="s">
        <v>5</v>
      </c>
      <c r="B9" s="81" t="s">
        <v>80</v>
      </c>
      <c r="C9" s="62"/>
      <c r="D9" s="62"/>
      <c r="E9" s="62"/>
      <c r="F9" s="82"/>
      <c r="G9" s="83"/>
      <c r="H9" s="21" t="str">
        <f>IF(OR(F9="",G9=""),"",(F9-G9)/G9)</f>
        <v/>
      </c>
      <c r="J9" s="1"/>
    </row>
    <row r="10" spans="1:10" ht="15" customHeight="1">
      <c r="A10" s="80" t="s">
        <v>7</v>
      </c>
      <c r="B10" s="84" t="s">
        <v>81</v>
      </c>
      <c r="C10" s="62"/>
      <c r="D10" s="62"/>
      <c r="E10" s="62"/>
      <c r="F10" s="85"/>
      <c r="G10" s="86"/>
      <c r="H10" s="21" t="str">
        <f t="shared" ref="H10:H25" si="0">IF(OR(F10="",G10=""),"",(F10-G10)/G10)</f>
        <v/>
      </c>
    </row>
    <row r="11" spans="1:10" ht="15" customHeight="1">
      <c r="A11" s="80" t="s">
        <v>9</v>
      </c>
      <c r="B11" s="84" t="s">
        <v>82</v>
      </c>
      <c r="C11" s="62"/>
      <c r="D11" s="62"/>
      <c r="E11" s="62"/>
      <c r="F11" s="85"/>
      <c r="G11" s="86"/>
      <c r="H11" s="21" t="str">
        <f t="shared" si="0"/>
        <v/>
      </c>
    </row>
    <row r="12" spans="1:10" ht="15" customHeight="1">
      <c r="A12" s="80" t="s">
        <v>11</v>
      </c>
      <c r="B12" s="84" t="s">
        <v>83</v>
      </c>
      <c r="C12" s="62"/>
      <c r="D12" s="62"/>
      <c r="E12" s="62"/>
      <c r="F12" s="85"/>
      <c r="G12" s="86"/>
      <c r="H12" s="21" t="str">
        <f t="shared" si="0"/>
        <v/>
      </c>
    </row>
    <row r="13" spans="1:10" ht="15" customHeight="1">
      <c r="A13" s="87"/>
      <c r="B13" s="88" t="s">
        <v>84</v>
      </c>
      <c r="C13" s="89"/>
      <c r="D13" s="89"/>
      <c r="E13" s="62"/>
      <c r="F13" s="90"/>
      <c r="G13" s="91"/>
      <c r="H13" s="21" t="str">
        <f t="shared" si="0"/>
        <v/>
      </c>
    </row>
    <row r="14" spans="1:10" ht="20.100000000000001" customHeight="1">
      <c r="A14" s="76" t="s">
        <v>13</v>
      </c>
      <c r="B14" s="92" t="s">
        <v>85</v>
      </c>
      <c r="C14" s="92"/>
      <c r="D14" s="92"/>
      <c r="E14" s="93"/>
      <c r="H14" s="4"/>
    </row>
    <row r="15" spans="1:10" ht="15" customHeight="1">
      <c r="A15" s="80" t="s">
        <v>5</v>
      </c>
      <c r="B15" s="81" t="s">
        <v>86</v>
      </c>
      <c r="C15" s="93"/>
      <c r="D15" s="93"/>
      <c r="E15" s="93"/>
      <c r="F15" s="82"/>
      <c r="G15" s="83"/>
      <c r="H15" s="21" t="str">
        <f t="shared" si="0"/>
        <v/>
      </c>
    </row>
    <row r="16" spans="1:10" ht="15" customHeight="1">
      <c r="A16" s="80" t="s">
        <v>7</v>
      </c>
      <c r="B16" s="84" t="s">
        <v>87</v>
      </c>
      <c r="C16" s="62"/>
      <c r="D16" s="62"/>
      <c r="E16" s="62"/>
      <c r="F16" s="85"/>
      <c r="G16" s="86"/>
      <c r="H16" s="21" t="str">
        <f t="shared" si="0"/>
        <v/>
      </c>
    </row>
    <row r="17" spans="1:8" ht="15" customHeight="1">
      <c r="A17" s="80" t="s">
        <v>9</v>
      </c>
      <c r="B17" s="84" t="s">
        <v>88</v>
      </c>
      <c r="C17" s="62"/>
      <c r="D17" s="62"/>
      <c r="E17" s="62"/>
      <c r="F17" s="85"/>
      <c r="G17" s="86"/>
      <c r="H17" s="21" t="str">
        <f t="shared" si="0"/>
        <v/>
      </c>
    </row>
    <row r="18" spans="1:8" ht="15" customHeight="1">
      <c r="A18" s="80" t="s">
        <v>11</v>
      </c>
      <c r="B18" s="62" t="s">
        <v>89</v>
      </c>
      <c r="C18" s="62"/>
      <c r="D18" s="62"/>
      <c r="E18" s="62"/>
      <c r="F18" s="85"/>
      <c r="G18" s="86"/>
      <c r="H18" s="21" t="str">
        <f t="shared" si="0"/>
        <v/>
      </c>
    </row>
    <row r="19" spans="1:8" ht="15" customHeight="1">
      <c r="A19" s="94"/>
      <c r="B19" s="95" t="s">
        <v>90</v>
      </c>
      <c r="C19" s="89"/>
      <c r="D19" s="89"/>
      <c r="E19" s="62"/>
      <c r="F19" s="90"/>
      <c r="G19" s="91"/>
      <c r="H19" s="21" t="str">
        <f t="shared" si="0"/>
        <v/>
      </c>
    </row>
    <row r="20" spans="1:8" ht="20.100000000000001" customHeight="1">
      <c r="A20" s="76" t="s">
        <v>20</v>
      </c>
      <c r="B20" s="77" t="s">
        <v>91</v>
      </c>
      <c r="C20" s="92"/>
      <c r="D20" s="92"/>
      <c r="E20" s="93"/>
      <c r="F20" s="96" t="s">
        <v>92</v>
      </c>
      <c r="H20" s="4"/>
    </row>
    <row r="21" spans="1:8" ht="15" customHeight="1">
      <c r="A21" s="80" t="s">
        <v>5</v>
      </c>
      <c r="B21" s="81" t="s">
        <v>93</v>
      </c>
      <c r="C21" s="93"/>
      <c r="D21" s="93"/>
      <c r="E21" s="93"/>
      <c r="F21" s="82"/>
      <c r="G21" s="83"/>
      <c r="H21" s="21" t="str">
        <f t="shared" si="0"/>
        <v/>
      </c>
    </row>
    <row r="22" spans="1:8" ht="15" customHeight="1">
      <c r="A22" s="80" t="s">
        <v>7</v>
      </c>
      <c r="B22" s="84" t="s">
        <v>94</v>
      </c>
      <c r="C22" s="62"/>
      <c r="D22" s="62"/>
      <c r="E22" s="62"/>
      <c r="F22" s="85"/>
      <c r="G22" s="86"/>
      <c r="H22" s="21" t="str">
        <f t="shared" si="0"/>
        <v/>
      </c>
    </row>
    <row r="23" spans="1:8" ht="15" customHeight="1">
      <c r="A23" s="97" t="s">
        <v>9</v>
      </c>
      <c r="B23" s="84" t="s">
        <v>95</v>
      </c>
      <c r="C23" s="62"/>
      <c r="D23" s="62"/>
      <c r="E23" s="62"/>
      <c r="F23" s="98"/>
      <c r="G23" s="99"/>
      <c r="H23" s="21" t="str">
        <f t="shared" si="0"/>
        <v/>
      </c>
    </row>
    <row r="24" spans="1:8" ht="15" customHeight="1">
      <c r="A24" s="100" t="s">
        <v>11</v>
      </c>
      <c r="B24" s="101" t="s">
        <v>96</v>
      </c>
      <c r="F24" s="85"/>
      <c r="G24" s="86"/>
      <c r="H24" s="21" t="str">
        <f t="shared" si="0"/>
        <v/>
      </c>
    </row>
    <row r="25" spans="1:8" ht="15" customHeight="1">
      <c r="A25" s="102"/>
      <c r="B25" s="103" t="s">
        <v>97</v>
      </c>
      <c r="C25" s="104"/>
      <c r="E25" s="104"/>
      <c r="F25" s="105"/>
      <c r="G25" s="106"/>
      <c r="H25" s="21" t="str">
        <f t="shared" si="0"/>
        <v/>
      </c>
    </row>
    <row r="26" spans="1:8" ht="20.100000000000001" customHeight="1">
      <c r="A26" s="107" t="s">
        <v>98</v>
      </c>
      <c r="B26" s="89"/>
      <c r="C26" s="89"/>
      <c r="D26" s="108"/>
      <c r="E26" s="93"/>
      <c r="F26" s="104"/>
      <c r="G26" s="104"/>
    </row>
    <row r="27" spans="1:8" ht="12" customHeight="1">
      <c r="A27" s="267"/>
      <c r="B27" s="268"/>
      <c r="C27" s="268"/>
      <c r="D27" s="268"/>
      <c r="E27" s="268"/>
      <c r="F27" s="268"/>
      <c r="G27" s="269"/>
    </row>
    <row r="28" spans="1:8" ht="12" customHeight="1">
      <c r="A28" s="270"/>
      <c r="B28" s="271"/>
      <c r="C28" s="271"/>
      <c r="D28" s="271"/>
      <c r="E28" s="271"/>
      <c r="F28" s="271"/>
      <c r="G28" s="272"/>
    </row>
    <row r="29" spans="1:8" ht="12" customHeight="1">
      <c r="A29" s="273"/>
      <c r="B29" s="274"/>
      <c r="C29" s="274"/>
      <c r="D29" s="274"/>
      <c r="E29" s="274"/>
      <c r="F29" s="274"/>
      <c r="G29" s="275"/>
    </row>
    <row r="30" spans="1:8" ht="11.1" customHeight="1">
      <c r="A30" s="109"/>
      <c r="B30" s="110"/>
      <c r="C30" s="111"/>
      <c r="D30" s="111"/>
      <c r="E30" s="111"/>
    </row>
    <row r="31" spans="1:8" ht="15" customHeight="1">
      <c r="A31" s="112" t="s">
        <v>99</v>
      </c>
      <c r="B31" s="113"/>
      <c r="C31" s="113"/>
      <c r="D31" s="263"/>
      <c r="E31" s="264"/>
      <c r="F31" s="112" t="s">
        <v>100</v>
      </c>
      <c r="G31" s="114"/>
    </row>
    <row r="32" spans="1:8" ht="11.1" customHeight="1">
      <c r="A32" s="115"/>
      <c r="F32" s="116"/>
    </row>
    <row r="33" spans="1:7" ht="15" customHeight="1">
      <c r="A33" s="117" t="s">
        <v>101</v>
      </c>
      <c r="C33" s="104"/>
      <c r="D33" s="104"/>
      <c r="E33" s="104"/>
    </row>
    <row r="34" spans="1:7" s="120" customFormat="1" ht="15" customHeight="1">
      <c r="A34" s="118">
        <v>1</v>
      </c>
      <c r="B34" s="119" t="s">
        <v>102</v>
      </c>
      <c r="F34" s="121"/>
      <c r="G34" s="121"/>
    </row>
    <row r="35" spans="1:7" s="120" customFormat="1" ht="12" customHeight="1">
      <c r="A35" s="122"/>
      <c r="B35" s="123" t="s">
        <v>103</v>
      </c>
    </row>
    <row r="36" spans="1:7" s="120" customFormat="1" ht="12" customHeight="1">
      <c r="A36" s="122"/>
      <c r="B36" s="124" t="s">
        <v>104</v>
      </c>
    </row>
    <row r="37" spans="1:7" s="120" customFormat="1" ht="12" customHeight="1">
      <c r="A37" s="122">
        <v>2</v>
      </c>
      <c r="B37" s="123" t="s">
        <v>105</v>
      </c>
    </row>
    <row r="38" spans="1:7" s="120" customFormat="1" ht="12" customHeight="1">
      <c r="A38" s="122"/>
      <c r="B38" s="123" t="s">
        <v>106</v>
      </c>
    </row>
    <row r="39" spans="1:7" s="120" customFormat="1" ht="12" customHeight="1">
      <c r="A39" s="122">
        <v>3</v>
      </c>
      <c r="B39" s="116" t="s">
        <v>107</v>
      </c>
    </row>
    <row r="40" spans="1:7" s="120" customFormat="1" ht="12" customHeight="1">
      <c r="A40" s="125">
        <v>4</v>
      </c>
      <c r="B40" s="126" t="s">
        <v>108</v>
      </c>
    </row>
    <row r="41" spans="1:7" s="120" customFormat="1" ht="12" customHeight="1">
      <c r="A41" s="125"/>
      <c r="B41" s="126" t="s">
        <v>237</v>
      </c>
    </row>
    <row r="42" spans="1:7" s="120" customFormat="1" ht="12" customHeight="1">
      <c r="A42" s="127"/>
      <c r="B42" s="116" t="s">
        <v>109</v>
      </c>
    </row>
    <row r="43" spans="1:7" ht="11.1" customHeight="1">
      <c r="A43" s="127"/>
      <c r="B43" s="123" t="s">
        <v>110</v>
      </c>
      <c r="C43" s="122"/>
      <c r="D43" s="122"/>
      <c r="E43" s="116"/>
    </row>
    <row r="44" spans="1:7" ht="11.1" customHeight="1">
      <c r="A44" s="127"/>
      <c r="B44" s="123"/>
      <c r="C44" s="122"/>
      <c r="D44" s="122"/>
      <c r="E44" s="116"/>
    </row>
    <row r="45" spans="1:7" ht="11.1" customHeight="1">
      <c r="A45" s="127"/>
      <c r="B45" s="123"/>
      <c r="C45" s="122"/>
      <c r="D45" s="122"/>
      <c r="E45" s="116"/>
    </row>
    <row r="46" spans="1:7" ht="11.1" customHeight="1">
      <c r="A46" s="128" t="s">
        <v>111</v>
      </c>
      <c r="B46" s="122"/>
      <c r="C46" s="122"/>
      <c r="D46" s="122"/>
      <c r="E46" s="116"/>
      <c r="G46" s="129" t="s">
        <v>112</v>
      </c>
    </row>
    <row r="47" spans="1:7" ht="11.1" customHeight="1">
      <c r="A47" s="127"/>
      <c r="B47" s="123"/>
      <c r="C47" s="122"/>
      <c r="D47" s="122"/>
      <c r="E47" s="116"/>
    </row>
    <row r="48" spans="1:7" ht="11.1" customHeight="1">
      <c r="A48" s="130"/>
      <c r="B48" s="122"/>
      <c r="C48" s="122"/>
      <c r="D48" s="122"/>
      <c r="E48" s="116"/>
    </row>
    <row r="49" spans="1:7" ht="11.1" customHeight="1">
      <c r="A49" s="130"/>
      <c r="B49" s="122"/>
      <c r="C49" s="122"/>
      <c r="D49" s="122"/>
      <c r="E49" s="116"/>
    </row>
    <row r="50" spans="1:7" ht="15" customHeight="1">
      <c r="A50" s="131" t="s">
        <v>113</v>
      </c>
      <c r="B50" s="131"/>
      <c r="C50" s="131"/>
      <c r="D50" s="131"/>
      <c r="E50" s="132"/>
      <c r="F50" s="132"/>
      <c r="G50" s="132"/>
    </row>
    <row r="51" spans="1:7" ht="14.1" customHeight="1">
      <c r="A51" s="133" t="s">
        <v>114</v>
      </c>
      <c r="B51" s="133"/>
      <c r="C51" s="133"/>
      <c r="D51" s="133"/>
      <c r="E51" s="134"/>
      <c r="F51" s="134"/>
      <c r="G51" s="134"/>
    </row>
    <row r="52" spans="1:7" ht="9.9499999999999993" customHeight="1">
      <c r="A52" s="134" t="s">
        <v>115</v>
      </c>
      <c r="B52" s="134"/>
      <c r="C52" s="134"/>
      <c r="D52" s="134"/>
      <c r="E52" s="134"/>
      <c r="F52" s="134"/>
      <c r="G52" s="134"/>
    </row>
    <row r="53" spans="1:7" ht="10.5" customHeight="1">
      <c r="A53" s="133" t="s">
        <v>116</v>
      </c>
      <c r="B53" s="133"/>
      <c r="C53" s="133"/>
      <c r="D53" s="133"/>
      <c r="E53" s="134"/>
      <c r="F53" s="134"/>
      <c r="G53" s="134"/>
    </row>
    <row r="54" spans="1:7" ht="9.9499999999999993" customHeight="1">
      <c r="A54" s="134" t="s">
        <v>117</v>
      </c>
      <c r="B54" s="134"/>
      <c r="C54" s="134"/>
      <c r="D54" s="134"/>
      <c r="E54" s="134"/>
      <c r="F54" s="134"/>
      <c r="G54" s="134"/>
    </row>
    <row r="55" spans="1:7" ht="10.5" customHeight="1">
      <c r="A55" s="133" t="s">
        <v>118</v>
      </c>
      <c r="B55" s="133"/>
      <c r="C55" s="133"/>
      <c r="D55" s="133"/>
      <c r="E55" s="134"/>
      <c r="F55" s="134"/>
      <c r="G55" s="134"/>
    </row>
    <row r="56" spans="1:7" ht="10.5" customHeight="1">
      <c r="A56" s="134" t="s">
        <v>119</v>
      </c>
      <c r="B56" s="134"/>
      <c r="C56" s="134"/>
      <c r="D56" s="134"/>
      <c r="E56" s="134"/>
      <c r="F56" s="134"/>
      <c r="G56" s="134"/>
    </row>
    <row r="57" spans="1:7" ht="10.5" customHeight="1">
      <c r="A57" s="133" t="s">
        <v>120</v>
      </c>
      <c r="B57" s="133"/>
      <c r="C57" s="133"/>
      <c r="D57" s="133"/>
      <c r="E57" s="134"/>
      <c r="F57" s="134"/>
      <c r="G57" s="134"/>
    </row>
    <row r="58" spans="1:7" ht="9.9499999999999993" customHeight="1">
      <c r="A58" s="134" t="s">
        <v>121</v>
      </c>
      <c r="B58" s="134"/>
      <c r="C58" s="134"/>
      <c r="D58" s="134"/>
      <c r="E58" s="134"/>
      <c r="F58" s="134"/>
      <c r="G58" s="134"/>
    </row>
    <row r="59" spans="1:7" ht="9.9499999999999993" customHeight="1">
      <c r="A59" s="134" t="s">
        <v>122</v>
      </c>
      <c r="B59" s="134"/>
      <c r="C59" s="134"/>
      <c r="D59" s="134"/>
      <c r="E59" s="134"/>
      <c r="F59" s="134"/>
      <c r="G59" s="134"/>
    </row>
    <row r="60" spans="1:7" ht="10.5" customHeight="1">
      <c r="A60" s="133" t="s">
        <v>123</v>
      </c>
      <c r="B60" s="133"/>
      <c r="C60" s="133"/>
      <c r="D60" s="133"/>
      <c r="E60" s="134"/>
      <c r="F60" s="134"/>
      <c r="G60" s="134"/>
    </row>
    <row r="61" spans="1:7" ht="9.9499999999999993" customHeight="1">
      <c r="A61" s="134" t="s">
        <v>124</v>
      </c>
      <c r="B61" s="134"/>
      <c r="C61" s="134"/>
      <c r="D61" s="134"/>
      <c r="E61" s="134"/>
      <c r="F61" s="134"/>
      <c r="G61" s="134"/>
    </row>
    <row r="62" spans="1:7" ht="9.9499999999999993" customHeight="1">
      <c r="A62" s="135" t="s">
        <v>44</v>
      </c>
      <c r="B62" s="134" t="s">
        <v>125</v>
      </c>
      <c r="C62" s="134"/>
      <c r="D62" s="134"/>
      <c r="E62" s="134"/>
      <c r="F62" s="134"/>
      <c r="G62" s="134"/>
    </row>
    <row r="63" spans="1:7" s="116" customFormat="1" ht="9.9499999999999993" customHeight="1">
      <c r="A63" s="135" t="s">
        <v>44</v>
      </c>
      <c r="B63" s="134" t="s">
        <v>126</v>
      </c>
      <c r="C63" s="134"/>
      <c r="D63" s="134"/>
      <c r="E63" s="134"/>
      <c r="F63" s="134"/>
      <c r="G63" s="134"/>
    </row>
    <row r="64" spans="1:7" s="116" customFormat="1" ht="9.9499999999999993" customHeight="1">
      <c r="A64" s="134" t="s">
        <v>127</v>
      </c>
      <c r="B64" s="134"/>
      <c r="C64" s="134"/>
      <c r="D64" s="134"/>
      <c r="E64" s="134"/>
      <c r="F64" s="134"/>
      <c r="G64" s="134"/>
    </row>
    <row r="65" spans="1:7" s="116" customFormat="1" ht="10.5" customHeight="1">
      <c r="A65" s="133" t="s">
        <v>85</v>
      </c>
      <c r="B65" s="133"/>
      <c r="C65" s="133"/>
      <c r="D65" s="133"/>
      <c r="E65" s="134"/>
      <c r="F65" s="134"/>
      <c r="G65" s="134"/>
    </row>
    <row r="66" spans="1:7" s="116" customFormat="1" ht="9.9499999999999993" customHeight="1">
      <c r="A66" s="134" t="s">
        <v>128</v>
      </c>
      <c r="B66" s="134"/>
      <c r="C66" s="134"/>
      <c r="D66" s="134"/>
      <c r="E66" s="134"/>
      <c r="F66" s="134"/>
      <c r="G66" s="134"/>
    </row>
    <row r="67" spans="1:7" s="116" customFormat="1" ht="9.9499999999999993" customHeight="1">
      <c r="A67" s="134" t="s">
        <v>129</v>
      </c>
      <c r="B67" s="134"/>
      <c r="C67" s="134"/>
      <c r="D67" s="134"/>
      <c r="E67" s="134"/>
      <c r="F67" s="134"/>
      <c r="G67" s="134"/>
    </row>
    <row r="68" spans="1:7" s="116" customFormat="1" ht="10.5" customHeight="1">
      <c r="A68" s="133" t="s">
        <v>130</v>
      </c>
      <c r="B68" s="133"/>
      <c r="C68" s="133"/>
      <c r="D68" s="133"/>
      <c r="E68" s="134"/>
      <c r="F68" s="134"/>
      <c r="G68" s="134"/>
    </row>
    <row r="69" spans="1:7" s="116" customFormat="1" ht="10.5" customHeight="1">
      <c r="A69" s="134" t="s">
        <v>131</v>
      </c>
      <c r="B69" s="133"/>
      <c r="C69" s="133"/>
      <c r="D69" s="133"/>
      <c r="E69" s="134"/>
      <c r="F69" s="134"/>
      <c r="G69" s="134"/>
    </row>
    <row r="70" spans="1:7" s="116" customFormat="1" ht="9.9499999999999993" customHeight="1">
      <c r="A70" s="134" t="s">
        <v>132</v>
      </c>
      <c r="B70" s="134"/>
      <c r="C70" s="134"/>
      <c r="D70" s="134"/>
      <c r="E70" s="134"/>
      <c r="F70" s="134"/>
      <c r="G70" s="134"/>
    </row>
    <row r="71" spans="1:7" s="116" customFormat="1" ht="10.5" customHeight="1">
      <c r="A71" s="133" t="s">
        <v>133</v>
      </c>
      <c r="B71" s="133"/>
      <c r="C71" s="133"/>
      <c r="D71" s="133"/>
      <c r="E71" s="134"/>
      <c r="F71" s="134"/>
      <c r="G71" s="134"/>
    </row>
    <row r="72" spans="1:7" s="116" customFormat="1" ht="9.9499999999999993" customHeight="1">
      <c r="A72" s="134" t="s">
        <v>134</v>
      </c>
      <c r="B72" s="134"/>
      <c r="C72" s="134"/>
      <c r="D72" s="134"/>
      <c r="E72" s="134"/>
      <c r="F72" s="134"/>
      <c r="G72" s="134"/>
    </row>
    <row r="73" spans="1:7" s="116" customFormat="1" ht="9.9499999999999993" customHeight="1">
      <c r="A73" s="134" t="s">
        <v>135</v>
      </c>
      <c r="B73" s="134"/>
      <c r="C73" s="134"/>
      <c r="D73" s="134"/>
      <c r="E73" s="134"/>
      <c r="F73" s="134"/>
      <c r="G73" s="134"/>
    </row>
    <row r="74" spans="1:7" ht="10.35" customHeight="1">
      <c r="A74" s="134" t="s">
        <v>136</v>
      </c>
      <c r="B74" s="134"/>
      <c r="C74" s="134"/>
      <c r="D74" s="136"/>
      <c r="E74" s="134"/>
      <c r="F74" s="134"/>
      <c r="G74" s="134"/>
    </row>
    <row r="75" spans="1:7" s="116" customFormat="1" ht="9.9499999999999993" customHeight="1">
      <c r="A75" s="137" t="s">
        <v>137</v>
      </c>
      <c r="B75" s="134"/>
      <c r="C75" s="134"/>
      <c r="D75" s="134"/>
      <c r="E75" s="134"/>
      <c r="F75" s="134"/>
      <c r="G75" s="134"/>
    </row>
    <row r="76" spans="1:7" ht="10.5" customHeight="1">
      <c r="A76" s="133" t="s">
        <v>138</v>
      </c>
      <c r="B76" s="133"/>
      <c r="C76" s="133"/>
      <c r="D76" s="133"/>
      <c r="E76" s="134"/>
      <c r="F76" s="134"/>
      <c r="G76" s="134"/>
    </row>
    <row r="77" spans="1:7" s="116" customFormat="1" ht="9.9499999999999993" customHeight="1">
      <c r="A77" s="134" t="s">
        <v>139</v>
      </c>
      <c r="B77" s="134"/>
      <c r="C77" s="134"/>
      <c r="D77" s="134"/>
      <c r="E77" s="134"/>
      <c r="F77" s="134"/>
      <c r="G77" s="134"/>
    </row>
    <row r="78" spans="1:7" ht="10.5" customHeight="1">
      <c r="A78" s="133" t="s">
        <v>140</v>
      </c>
      <c r="B78" s="133"/>
      <c r="C78" s="133"/>
      <c r="D78" s="133"/>
      <c r="E78" s="134"/>
      <c r="F78" s="134"/>
      <c r="G78" s="134"/>
    </row>
    <row r="79" spans="1:7" s="116" customFormat="1" ht="9.9499999999999993" customHeight="1">
      <c r="A79" s="134" t="s">
        <v>141</v>
      </c>
      <c r="B79" s="134"/>
      <c r="C79" s="134"/>
      <c r="D79" s="134"/>
      <c r="E79" s="134"/>
      <c r="F79" s="134"/>
      <c r="G79" s="134"/>
    </row>
    <row r="80" spans="1:7" ht="10.5" customHeight="1">
      <c r="A80" s="130"/>
    </row>
    <row r="81" spans="1:1" ht="9.9499999999999993" customHeight="1">
      <c r="A81" s="116"/>
    </row>
  </sheetData>
  <mergeCells count="6">
    <mergeCell ref="D31:E31"/>
    <mergeCell ref="C4:G4"/>
    <mergeCell ref="C5:E5"/>
    <mergeCell ref="A27:G27"/>
    <mergeCell ref="A28:G28"/>
    <mergeCell ref="A29:G29"/>
  </mergeCells>
  <conditionalFormatting sqref="H9:H13">
    <cfRule type="cellIs" dxfId="35" priority="17" stopIfTrue="1" operator="lessThan">
      <formula>-50</formula>
    </cfRule>
    <cfRule type="cellIs" dxfId="34" priority="18" stopIfTrue="1" operator="greaterThan">
      <formula>100</formula>
    </cfRule>
  </conditionalFormatting>
  <conditionalFormatting sqref="H9:H13">
    <cfRule type="cellIs" dxfId="33" priority="16" stopIfTrue="1" operator="greaterThan">
      <formula>100</formula>
    </cfRule>
  </conditionalFormatting>
  <conditionalFormatting sqref="H9:H13">
    <cfRule type="cellIs" dxfId="32" priority="14" stopIfTrue="1" operator="greaterThan">
      <formula>65</formula>
    </cfRule>
    <cfRule type="cellIs" dxfId="31" priority="15" stopIfTrue="1" operator="greaterThan">
      <formula>1</formula>
    </cfRule>
  </conditionalFormatting>
  <conditionalFormatting sqref="H9:H13">
    <cfRule type="cellIs" dxfId="30" priority="13" stopIfTrue="1" operator="lessThan">
      <formula>-0.5</formula>
    </cfRule>
  </conditionalFormatting>
  <conditionalFormatting sqref="H15:H19">
    <cfRule type="cellIs" dxfId="29" priority="11" stopIfTrue="1" operator="lessThan">
      <formula>-50</formula>
    </cfRule>
    <cfRule type="cellIs" dxfId="28" priority="12" stopIfTrue="1" operator="greaterThan">
      <formula>100</formula>
    </cfRule>
  </conditionalFormatting>
  <conditionalFormatting sqref="H15:H19">
    <cfRule type="cellIs" dxfId="27" priority="10" stopIfTrue="1" operator="greaterThan">
      <formula>100</formula>
    </cfRule>
  </conditionalFormatting>
  <conditionalFormatting sqref="H15:H19">
    <cfRule type="cellIs" dxfId="26" priority="8" stopIfTrue="1" operator="greaterThan">
      <formula>65</formula>
    </cfRule>
    <cfRule type="cellIs" dxfId="25" priority="9" stopIfTrue="1" operator="greaterThan">
      <formula>1</formula>
    </cfRule>
  </conditionalFormatting>
  <conditionalFormatting sqref="H15:H19">
    <cfRule type="cellIs" dxfId="24" priority="7" stopIfTrue="1" operator="lessThan">
      <formula>-0.5</formula>
    </cfRule>
  </conditionalFormatting>
  <conditionalFormatting sqref="H21:H25">
    <cfRule type="cellIs" dxfId="23" priority="5" stopIfTrue="1" operator="lessThan">
      <formula>-50</formula>
    </cfRule>
    <cfRule type="cellIs" dxfId="22" priority="6" stopIfTrue="1" operator="greaterThan">
      <formula>100</formula>
    </cfRule>
  </conditionalFormatting>
  <conditionalFormatting sqref="H21:H25">
    <cfRule type="cellIs" dxfId="21" priority="4" stopIfTrue="1" operator="greaterThan">
      <formula>100</formula>
    </cfRule>
  </conditionalFormatting>
  <conditionalFormatting sqref="H21:H25">
    <cfRule type="cellIs" dxfId="20" priority="2" stopIfTrue="1" operator="greaterThan">
      <formula>65</formula>
    </cfRule>
    <cfRule type="cellIs" dxfId="19" priority="3" stopIfTrue="1" operator="greaterThan">
      <formula>1</formula>
    </cfRule>
  </conditionalFormatting>
  <conditionalFormatting sqref="H21:H25">
    <cfRule type="cellIs" dxfId="18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2049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57150</xdr:rowOff>
              </from>
              <to>
                <xdr:col>3</xdr:col>
                <xdr:colOff>114300</xdr:colOff>
                <xdr:row>1</xdr:row>
                <xdr:rowOff>0</xdr:rowOff>
              </to>
            </anchor>
          </objectPr>
        </oleObject>
      </mc:Choice>
      <mc:Fallback>
        <oleObject progId="MSPhotoEd.3" shapeId="2049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26"/>
  <sheetViews>
    <sheetView showGridLines="0" workbookViewId="0">
      <selection activeCell="D44" sqref="D44"/>
    </sheetView>
  </sheetViews>
  <sheetFormatPr defaultRowHeight="12.75"/>
  <cols>
    <col min="1" max="1" width="3.140625" style="138" customWidth="1"/>
    <col min="2" max="2" width="10.28515625" style="138" customWidth="1"/>
    <col min="3" max="3" width="4.7109375" style="138" customWidth="1"/>
    <col min="4" max="4" width="18.42578125" style="138" customWidth="1"/>
    <col min="5" max="5" width="19.7109375" style="138" customWidth="1"/>
    <col min="6" max="7" width="22.7109375" style="138" customWidth="1"/>
    <col min="8" max="9" width="12.7109375" style="138" customWidth="1"/>
    <col min="10" max="256" width="9.140625" style="138"/>
    <col min="257" max="257" width="3.140625" style="138" customWidth="1"/>
    <col min="258" max="258" width="10.28515625" style="138" customWidth="1"/>
    <col min="259" max="259" width="4.7109375" style="138" customWidth="1"/>
    <col min="260" max="260" width="18.42578125" style="138" customWidth="1"/>
    <col min="261" max="261" width="19.7109375" style="138" customWidth="1"/>
    <col min="262" max="263" width="22.7109375" style="138" customWidth="1"/>
    <col min="264" max="265" width="12.7109375" style="138" customWidth="1"/>
    <col min="266" max="512" width="9.140625" style="138"/>
    <col min="513" max="513" width="3.140625" style="138" customWidth="1"/>
    <col min="514" max="514" width="10.28515625" style="138" customWidth="1"/>
    <col min="515" max="515" width="4.7109375" style="138" customWidth="1"/>
    <col min="516" max="516" width="18.42578125" style="138" customWidth="1"/>
    <col min="517" max="517" width="19.7109375" style="138" customWidth="1"/>
    <col min="518" max="519" width="22.7109375" style="138" customWidth="1"/>
    <col min="520" max="521" width="12.7109375" style="138" customWidth="1"/>
    <col min="522" max="768" width="9.140625" style="138"/>
    <col min="769" max="769" width="3.140625" style="138" customWidth="1"/>
    <col min="770" max="770" width="10.28515625" style="138" customWidth="1"/>
    <col min="771" max="771" width="4.7109375" style="138" customWidth="1"/>
    <col min="772" max="772" width="18.42578125" style="138" customWidth="1"/>
    <col min="773" max="773" width="19.7109375" style="138" customWidth="1"/>
    <col min="774" max="775" width="22.7109375" style="138" customWidth="1"/>
    <col min="776" max="777" width="12.7109375" style="138" customWidth="1"/>
    <col min="778" max="1024" width="9.140625" style="138"/>
    <col min="1025" max="1025" width="3.140625" style="138" customWidth="1"/>
    <col min="1026" max="1026" width="10.28515625" style="138" customWidth="1"/>
    <col min="1027" max="1027" width="4.7109375" style="138" customWidth="1"/>
    <col min="1028" max="1028" width="18.42578125" style="138" customWidth="1"/>
    <col min="1029" max="1029" width="19.7109375" style="138" customWidth="1"/>
    <col min="1030" max="1031" width="22.7109375" style="138" customWidth="1"/>
    <col min="1032" max="1033" width="12.7109375" style="138" customWidth="1"/>
    <col min="1034" max="1280" width="9.140625" style="138"/>
    <col min="1281" max="1281" width="3.140625" style="138" customWidth="1"/>
    <col min="1282" max="1282" width="10.28515625" style="138" customWidth="1"/>
    <col min="1283" max="1283" width="4.7109375" style="138" customWidth="1"/>
    <col min="1284" max="1284" width="18.42578125" style="138" customWidth="1"/>
    <col min="1285" max="1285" width="19.7109375" style="138" customWidth="1"/>
    <col min="1286" max="1287" width="22.7109375" style="138" customWidth="1"/>
    <col min="1288" max="1289" width="12.7109375" style="138" customWidth="1"/>
    <col min="1290" max="1536" width="9.140625" style="138"/>
    <col min="1537" max="1537" width="3.140625" style="138" customWidth="1"/>
    <col min="1538" max="1538" width="10.28515625" style="138" customWidth="1"/>
    <col min="1539" max="1539" width="4.7109375" style="138" customWidth="1"/>
    <col min="1540" max="1540" width="18.42578125" style="138" customWidth="1"/>
    <col min="1541" max="1541" width="19.7109375" style="138" customWidth="1"/>
    <col min="1542" max="1543" width="22.7109375" style="138" customWidth="1"/>
    <col min="1544" max="1545" width="12.7109375" style="138" customWidth="1"/>
    <col min="1546" max="1792" width="9.140625" style="138"/>
    <col min="1793" max="1793" width="3.140625" style="138" customWidth="1"/>
    <col min="1794" max="1794" width="10.28515625" style="138" customWidth="1"/>
    <col min="1795" max="1795" width="4.7109375" style="138" customWidth="1"/>
    <col min="1796" max="1796" width="18.42578125" style="138" customWidth="1"/>
    <col min="1797" max="1797" width="19.7109375" style="138" customWidth="1"/>
    <col min="1798" max="1799" width="22.7109375" style="138" customWidth="1"/>
    <col min="1800" max="1801" width="12.7109375" style="138" customWidth="1"/>
    <col min="1802" max="2048" width="9.140625" style="138"/>
    <col min="2049" max="2049" width="3.140625" style="138" customWidth="1"/>
    <col min="2050" max="2050" width="10.28515625" style="138" customWidth="1"/>
    <col min="2051" max="2051" width="4.7109375" style="138" customWidth="1"/>
    <col min="2052" max="2052" width="18.42578125" style="138" customWidth="1"/>
    <col min="2053" max="2053" width="19.7109375" style="138" customWidth="1"/>
    <col min="2054" max="2055" width="22.7109375" style="138" customWidth="1"/>
    <col min="2056" max="2057" width="12.7109375" style="138" customWidth="1"/>
    <col min="2058" max="2304" width="9.140625" style="138"/>
    <col min="2305" max="2305" width="3.140625" style="138" customWidth="1"/>
    <col min="2306" max="2306" width="10.28515625" style="138" customWidth="1"/>
    <col min="2307" max="2307" width="4.7109375" style="138" customWidth="1"/>
    <col min="2308" max="2308" width="18.42578125" style="138" customWidth="1"/>
    <col min="2309" max="2309" width="19.7109375" style="138" customWidth="1"/>
    <col min="2310" max="2311" width="22.7109375" style="138" customWidth="1"/>
    <col min="2312" max="2313" width="12.7109375" style="138" customWidth="1"/>
    <col min="2314" max="2560" width="9.140625" style="138"/>
    <col min="2561" max="2561" width="3.140625" style="138" customWidth="1"/>
    <col min="2562" max="2562" width="10.28515625" style="138" customWidth="1"/>
    <col min="2563" max="2563" width="4.7109375" style="138" customWidth="1"/>
    <col min="2564" max="2564" width="18.42578125" style="138" customWidth="1"/>
    <col min="2565" max="2565" width="19.7109375" style="138" customWidth="1"/>
    <col min="2566" max="2567" width="22.7109375" style="138" customWidth="1"/>
    <col min="2568" max="2569" width="12.7109375" style="138" customWidth="1"/>
    <col min="2570" max="2816" width="9.140625" style="138"/>
    <col min="2817" max="2817" width="3.140625" style="138" customWidth="1"/>
    <col min="2818" max="2818" width="10.28515625" style="138" customWidth="1"/>
    <col min="2819" max="2819" width="4.7109375" style="138" customWidth="1"/>
    <col min="2820" max="2820" width="18.42578125" style="138" customWidth="1"/>
    <col min="2821" max="2821" width="19.7109375" style="138" customWidth="1"/>
    <col min="2822" max="2823" width="22.7109375" style="138" customWidth="1"/>
    <col min="2824" max="2825" width="12.7109375" style="138" customWidth="1"/>
    <col min="2826" max="3072" width="9.140625" style="138"/>
    <col min="3073" max="3073" width="3.140625" style="138" customWidth="1"/>
    <col min="3074" max="3074" width="10.28515625" style="138" customWidth="1"/>
    <col min="3075" max="3075" width="4.7109375" style="138" customWidth="1"/>
    <col min="3076" max="3076" width="18.42578125" style="138" customWidth="1"/>
    <col min="3077" max="3077" width="19.7109375" style="138" customWidth="1"/>
    <col min="3078" max="3079" width="22.7109375" style="138" customWidth="1"/>
    <col min="3080" max="3081" width="12.7109375" style="138" customWidth="1"/>
    <col min="3082" max="3328" width="9.140625" style="138"/>
    <col min="3329" max="3329" width="3.140625" style="138" customWidth="1"/>
    <col min="3330" max="3330" width="10.28515625" style="138" customWidth="1"/>
    <col min="3331" max="3331" width="4.7109375" style="138" customWidth="1"/>
    <col min="3332" max="3332" width="18.42578125" style="138" customWidth="1"/>
    <col min="3333" max="3333" width="19.7109375" style="138" customWidth="1"/>
    <col min="3334" max="3335" width="22.7109375" style="138" customWidth="1"/>
    <col min="3336" max="3337" width="12.7109375" style="138" customWidth="1"/>
    <col min="3338" max="3584" width="9.140625" style="138"/>
    <col min="3585" max="3585" width="3.140625" style="138" customWidth="1"/>
    <col min="3586" max="3586" width="10.28515625" style="138" customWidth="1"/>
    <col min="3587" max="3587" width="4.7109375" style="138" customWidth="1"/>
    <col min="3588" max="3588" width="18.42578125" style="138" customWidth="1"/>
    <col min="3589" max="3589" width="19.7109375" style="138" customWidth="1"/>
    <col min="3590" max="3591" width="22.7109375" style="138" customWidth="1"/>
    <col min="3592" max="3593" width="12.7109375" style="138" customWidth="1"/>
    <col min="3594" max="3840" width="9.140625" style="138"/>
    <col min="3841" max="3841" width="3.140625" style="138" customWidth="1"/>
    <col min="3842" max="3842" width="10.28515625" style="138" customWidth="1"/>
    <col min="3843" max="3843" width="4.7109375" style="138" customWidth="1"/>
    <col min="3844" max="3844" width="18.42578125" style="138" customWidth="1"/>
    <col min="3845" max="3845" width="19.7109375" style="138" customWidth="1"/>
    <col min="3846" max="3847" width="22.7109375" style="138" customWidth="1"/>
    <col min="3848" max="3849" width="12.7109375" style="138" customWidth="1"/>
    <col min="3850" max="4096" width="9.140625" style="138"/>
    <col min="4097" max="4097" width="3.140625" style="138" customWidth="1"/>
    <col min="4098" max="4098" width="10.28515625" style="138" customWidth="1"/>
    <col min="4099" max="4099" width="4.7109375" style="138" customWidth="1"/>
    <col min="4100" max="4100" width="18.42578125" style="138" customWidth="1"/>
    <col min="4101" max="4101" width="19.7109375" style="138" customWidth="1"/>
    <col min="4102" max="4103" width="22.7109375" style="138" customWidth="1"/>
    <col min="4104" max="4105" width="12.7109375" style="138" customWidth="1"/>
    <col min="4106" max="4352" width="9.140625" style="138"/>
    <col min="4353" max="4353" width="3.140625" style="138" customWidth="1"/>
    <col min="4354" max="4354" width="10.28515625" style="138" customWidth="1"/>
    <col min="4355" max="4355" width="4.7109375" style="138" customWidth="1"/>
    <col min="4356" max="4356" width="18.42578125" style="138" customWidth="1"/>
    <col min="4357" max="4357" width="19.7109375" style="138" customWidth="1"/>
    <col min="4358" max="4359" width="22.7109375" style="138" customWidth="1"/>
    <col min="4360" max="4361" width="12.7109375" style="138" customWidth="1"/>
    <col min="4362" max="4608" width="9.140625" style="138"/>
    <col min="4609" max="4609" width="3.140625" style="138" customWidth="1"/>
    <col min="4610" max="4610" width="10.28515625" style="138" customWidth="1"/>
    <col min="4611" max="4611" width="4.7109375" style="138" customWidth="1"/>
    <col min="4612" max="4612" width="18.42578125" style="138" customWidth="1"/>
    <col min="4613" max="4613" width="19.7109375" style="138" customWidth="1"/>
    <col min="4614" max="4615" width="22.7109375" style="138" customWidth="1"/>
    <col min="4616" max="4617" width="12.7109375" style="138" customWidth="1"/>
    <col min="4618" max="4864" width="9.140625" style="138"/>
    <col min="4865" max="4865" width="3.140625" style="138" customWidth="1"/>
    <col min="4866" max="4866" width="10.28515625" style="138" customWidth="1"/>
    <col min="4867" max="4867" width="4.7109375" style="138" customWidth="1"/>
    <col min="4868" max="4868" width="18.42578125" style="138" customWidth="1"/>
    <col min="4869" max="4869" width="19.7109375" style="138" customWidth="1"/>
    <col min="4870" max="4871" width="22.7109375" style="138" customWidth="1"/>
    <col min="4872" max="4873" width="12.7109375" style="138" customWidth="1"/>
    <col min="4874" max="5120" width="9.140625" style="138"/>
    <col min="5121" max="5121" width="3.140625" style="138" customWidth="1"/>
    <col min="5122" max="5122" width="10.28515625" style="138" customWidth="1"/>
    <col min="5123" max="5123" width="4.7109375" style="138" customWidth="1"/>
    <col min="5124" max="5124" width="18.42578125" style="138" customWidth="1"/>
    <col min="5125" max="5125" width="19.7109375" style="138" customWidth="1"/>
    <col min="5126" max="5127" width="22.7109375" style="138" customWidth="1"/>
    <col min="5128" max="5129" width="12.7109375" style="138" customWidth="1"/>
    <col min="5130" max="5376" width="9.140625" style="138"/>
    <col min="5377" max="5377" width="3.140625" style="138" customWidth="1"/>
    <col min="5378" max="5378" width="10.28515625" style="138" customWidth="1"/>
    <col min="5379" max="5379" width="4.7109375" style="138" customWidth="1"/>
    <col min="5380" max="5380" width="18.42578125" style="138" customWidth="1"/>
    <col min="5381" max="5381" width="19.7109375" style="138" customWidth="1"/>
    <col min="5382" max="5383" width="22.7109375" style="138" customWidth="1"/>
    <col min="5384" max="5385" width="12.7109375" style="138" customWidth="1"/>
    <col min="5386" max="5632" width="9.140625" style="138"/>
    <col min="5633" max="5633" width="3.140625" style="138" customWidth="1"/>
    <col min="5634" max="5634" width="10.28515625" style="138" customWidth="1"/>
    <col min="5635" max="5635" width="4.7109375" style="138" customWidth="1"/>
    <col min="5636" max="5636" width="18.42578125" style="138" customWidth="1"/>
    <col min="5637" max="5637" width="19.7109375" style="138" customWidth="1"/>
    <col min="5638" max="5639" width="22.7109375" style="138" customWidth="1"/>
    <col min="5640" max="5641" width="12.7109375" style="138" customWidth="1"/>
    <col min="5642" max="5888" width="9.140625" style="138"/>
    <col min="5889" max="5889" width="3.140625" style="138" customWidth="1"/>
    <col min="5890" max="5890" width="10.28515625" style="138" customWidth="1"/>
    <col min="5891" max="5891" width="4.7109375" style="138" customWidth="1"/>
    <col min="5892" max="5892" width="18.42578125" style="138" customWidth="1"/>
    <col min="5893" max="5893" width="19.7109375" style="138" customWidth="1"/>
    <col min="5894" max="5895" width="22.7109375" style="138" customWidth="1"/>
    <col min="5896" max="5897" width="12.7109375" style="138" customWidth="1"/>
    <col min="5898" max="6144" width="9.140625" style="138"/>
    <col min="6145" max="6145" width="3.140625" style="138" customWidth="1"/>
    <col min="6146" max="6146" width="10.28515625" style="138" customWidth="1"/>
    <col min="6147" max="6147" width="4.7109375" style="138" customWidth="1"/>
    <col min="6148" max="6148" width="18.42578125" style="138" customWidth="1"/>
    <col min="6149" max="6149" width="19.7109375" style="138" customWidth="1"/>
    <col min="6150" max="6151" width="22.7109375" style="138" customWidth="1"/>
    <col min="6152" max="6153" width="12.7109375" style="138" customWidth="1"/>
    <col min="6154" max="6400" width="9.140625" style="138"/>
    <col min="6401" max="6401" width="3.140625" style="138" customWidth="1"/>
    <col min="6402" max="6402" width="10.28515625" style="138" customWidth="1"/>
    <col min="6403" max="6403" width="4.7109375" style="138" customWidth="1"/>
    <col min="6404" max="6404" width="18.42578125" style="138" customWidth="1"/>
    <col min="6405" max="6405" width="19.7109375" style="138" customWidth="1"/>
    <col min="6406" max="6407" width="22.7109375" style="138" customWidth="1"/>
    <col min="6408" max="6409" width="12.7109375" style="138" customWidth="1"/>
    <col min="6410" max="6656" width="9.140625" style="138"/>
    <col min="6657" max="6657" width="3.140625" style="138" customWidth="1"/>
    <col min="6658" max="6658" width="10.28515625" style="138" customWidth="1"/>
    <col min="6659" max="6659" width="4.7109375" style="138" customWidth="1"/>
    <col min="6660" max="6660" width="18.42578125" style="138" customWidth="1"/>
    <col min="6661" max="6661" width="19.7109375" style="138" customWidth="1"/>
    <col min="6662" max="6663" width="22.7109375" style="138" customWidth="1"/>
    <col min="6664" max="6665" width="12.7109375" style="138" customWidth="1"/>
    <col min="6666" max="6912" width="9.140625" style="138"/>
    <col min="6913" max="6913" width="3.140625" style="138" customWidth="1"/>
    <col min="6914" max="6914" width="10.28515625" style="138" customWidth="1"/>
    <col min="6915" max="6915" width="4.7109375" style="138" customWidth="1"/>
    <col min="6916" max="6916" width="18.42578125" style="138" customWidth="1"/>
    <col min="6917" max="6917" width="19.7109375" style="138" customWidth="1"/>
    <col min="6918" max="6919" width="22.7109375" style="138" customWidth="1"/>
    <col min="6920" max="6921" width="12.7109375" style="138" customWidth="1"/>
    <col min="6922" max="7168" width="9.140625" style="138"/>
    <col min="7169" max="7169" width="3.140625" style="138" customWidth="1"/>
    <col min="7170" max="7170" width="10.28515625" style="138" customWidth="1"/>
    <col min="7171" max="7171" width="4.7109375" style="138" customWidth="1"/>
    <col min="7172" max="7172" width="18.42578125" style="138" customWidth="1"/>
    <col min="7173" max="7173" width="19.7109375" style="138" customWidth="1"/>
    <col min="7174" max="7175" width="22.7109375" style="138" customWidth="1"/>
    <col min="7176" max="7177" width="12.7109375" style="138" customWidth="1"/>
    <col min="7178" max="7424" width="9.140625" style="138"/>
    <col min="7425" max="7425" width="3.140625" style="138" customWidth="1"/>
    <col min="7426" max="7426" width="10.28515625" style="138" customWidth="1"/>
    <col min="7427" max="7427" width="4.7109375" style="138" customWidth="1"/>
    <col min="7428" max="7428" width="18.42578125" style="138" customWidth="1"/>
    <col min="7429" max="7429" width="19.7109375" style="138" customWidth="1"/>
    <col min="7430" max="7431" width="22.7109375" style="138" customWidth="1"/>
    <col min="7432" max="7433" width="12.7109375" style="138" customWidth="1"/>
    <col min="7434" max="7680" width="9.140625" style="138"/>
    <col min="7681" max="7681" width="3.140625" style="138" customWidth="1"/>
    <col min="7682" max="7682" width="10.28515625" style="138" customWidth="1"/>
    <col min="7683" max="7683" width="4.7109375" style="138" customWidth="1"/>
    <col min="7684" max="7684" width="18.42578125" style="138" customWidth="1"/>
    <col min="7685" max="7685" width="19.7109375" style="138" customWidth="1"/>
    <col min="7686" max="7687" width="22.7109375" style="138" customWidth="1"/>
    <col min="7688" max="7689" width="12.7109375" style="138" customWidth="1"/>
    <col min="7690" max="7936" width="9.140625" style="138"/>
    <col min="7937" max="7937" width="3.140625" style="138" customWidth="1"/>
    <col min="7938" max="7938" width="10.28515625" style="138" customWidth="1"/>
    <col min="7939" max="7939" width="4.7109375" style="138" customWidth="1"/>
    <col min="7940" max="7940" width="18.42578125" style="138" customWidth="1"/>
    <col min="7941" max="7941" width="19.7109375" style="138" customWidth="1"/>
    <col min="7942" max="7943" width="22.7109375" style="138" customWidth="1"/>
    <col min="7944" max="7945" width="12.7109375" style="138" customWidth="1"/>
    <col min="7946" max="8192" width="9.140625" style="138"/>
    <col min="8193" max="8193" width="3.140625" style="138" customWidth="1"/>
    <col min="8194" max="8194" width="10.28515625" style="138" customWidth="1"/>
    <col min="8195" max="8195" width="4.7109375" style="138" customWidth="1"/>
    <col min="8196" max="8196" width="18.42578125" style="138" customWidth="1"/>
    <col min="8197" max="8197" width="19.7109375" style="138" customWidth="1"/>
    <col min="8198" max="8199" width="22.7109375" style="138" customWidth="1"/>
    <col min="8200" max="8201" width="12.7109375" style="138" customWidth="1"/>
    <col min="8202" max="8448" width="9.140625" style="138"/>
    <col min="8449" max="8449" width="3.140625" style="138" customWidth="1"/>
    <col min="8450" max="8450" width="10.28515625" style="138" customWidth="1"/>
    <col min="8451" max="8451" width="4.7109375" style="138" customWidth="1"/>
    <col min="8452" max="8452" width="18.42578125" style="138" customWidth="1"/>
    <col min="8453" max="8453" width="19.7109375" style="138" customWidth="1"/>
    <col min="8454" max="8455" width="22.7109375" style="138" customWidth="1"/>
    <col min="8456" max="8457" width="12.7109375" style="138" customWidth="1"/>
    <col min="8458" max="8704" width="9.140625" style="138"/>
    <col min="8705" max="8705" width="3.140625" style="138" customWidth="1"/>
    <col min="8706" max="8706" width="10.28515625" style="138" customWidth="1"/>
    <col min="8707" max="8707" width="4.7109375" style="138" customWidth="1"/>
    <col min="8708" max="8708" width="18.42578125" style="138" customWidth="1"/>
    <col min="8709" max="8709" width="19.7109375" style="138" customWidth="1"/>
    <col min="8710" max="8711" width="22.7109375" style="138" customWidth="1"/>
    <col min="8712" max="8713" width="12.7109375" style="138" customWidth="1"/>
    <col min="8714" max="8960" width="9.140625" style="138"/>
    <col min="8961" max="8961" width="3.140625" style="138" customWidth="1"/>
    <col min="8962" max="8962" width="10.28515625" style="138" customWidth="1"/>
    <col min="8963" max="8963" width="4.7109375" style="138" customWidth="1"/>
    <col min="8964" max="8964" width="18.42578125" style="138" customWidth="1"/>
    <col min="8965" max="8965" width="19.7109375" style="138" customWidth="1"/>
    <col min="8966" max="8967" width="22.7109375" style="138" customWidth="1"/>
    <col min="8968" max="8969" width="12.7109375" style="138" customWidth="1"/>
    <col min="8970" max="9216" width="9.140625" style="138"/>
    <col min="9217" max="9217" width="3.140625" style="138" customWidth="1"/>
    <col min="9218" max="9218" width="10.28515625" style="138" customWidth="1"/>
    <col min="9219" max="9219" width="4.7109375" style="138" customWidth="1"/>
    <col min="9220" max="9220" width="18.42578125" style="138" customWidth="1"/>
    <col min="9221" max="9221" width="19.7109375" style="138" customWidth="1"/>
    <col min="9222" max="9223" width="22.7109375" style="138" customWidth="1"/>
    <col min="9224" max="9225" width="12.7109375" style="138" customWidth="1"/>
    <col min="9226" max="9472" width="9.140625" style="138"/>
    <col min="9473" max="9473" width="3.140625" style="138" customWidth="1"/>
    <col min="9474" max="9474" width="10.28515625" style="138" customWidth="1"/>
    <col min="9475" max="9475" width="4.7109375" style="138" customWidth="1"/>
    <col min="9476" max="9476" width="18.42578125" style="138" customWidth="1"/>
    <col min="9477" max="9477" width="19.7109375" style="138" customWidth="1"/>
    <col min="9478" max="9479" width="22.7109375" style="138" customWidth="1"/>
    <col min="9480" max="9481" width="12.7109375" style="138" customWidth="1"/>
    <col min="9482" max="9728" width="9.140625" style="138"/>
    <col min="9729" max="9729" width="3.140625" style="138" customWidth="1"/>
    <col min="9730" max="9730" width="10.28515625" style="138" customWidth="1"/>
    <col min="9731" max="9731" width="4.7109375" style="138" customWidth="1"/>
    <col min="9732" max="9732" width="18.42578125" style="138" customWidth="1"/>
    <col min="9733" max="9733" width="19.7109375" style="138" customWidth="1"/>
    <col min="9734" max="9735" width="22.7109375" style="138" customWidth="1"/>
    <col min="9736" max="9737" width="12.7109375" style="138" customWidth="1"/>
    <col min="9738" max="9984" width="9.140625" style="138"/>
    <col min="9985" max="9985" width="3.140625" style="138" customWidth="1"/>
    <col min="9986" max="9986" width="10.28515625" style="138" customWidth="1"/>
    <col min="9987" max="9987" width="4.7109375" style="138" customWidth="1"/>
    <col min="9988" max="9988" width="18.42578125" style="138" customWidth="1"/>
    <col min="9989" max="9989" width="19.7109375" style="138" customWidth="1"/>
    <col min="9990" max="9991" width="22.7109375" style="138" customWidth="1"/>
    <col min="9992" max="9993" width="12.7109375" style="138" customWidth="1"/>
    <col min="9994" max="10240" width="9.140625" style="138"/>
    <col min="10241" max="10241" width="3.140625" style="138" customWidth="1"/>
    <col min="10242" max="10242" width="10.28515625" style="138" customWidth="1"/>
    <col min="10243" max="10243" width="4.7109375" style="138" customWidth="1"/>
    <col min="10244" max="10244" width="18.42578125" style="138" customWidth="1"/>
    <col min="10245" max="10245" width="19.7109375" style="138" customWidth="1"/>
    <col min="10246" max="10247" width="22.7109375" style="138" customWidth="1"/>
    <col min="10248" max="10249" width="12.7109375" style="138" customWidth="1"/>
    <col min="10250" max="10496" width="9.140625" style="138"/>
    <col min="10497" max="10497" width="3.140625" style="138" customWidth="1"/>
    <col min="10498" max="10498" width="10.28515625" style="138" customWidth="1"/>
    <col min="10499" max="10499" width="4.7109375" style="138" customWidth="1"/>
    <col min="10500" max="10500" width="18.42578125" style="138" customWidth="1"/>
    <col min="10501" max="10501" width="19.7109375" style="138" customWidth="1"/>
    <col min="10502" max="10503" width="22.7109375" style="138" customWidth="1"/>
    <col min="10504" max="10505" width="12.7109375" style="138" customWidth="1"/>
    <col min="10506" max="10752" width="9.140625" style="138"/>
    <col min="10753" max="10753" width="3.140625" style="138" customWidth="1"/>
    <col min="10754" max="10754" width="10.28515625" style="138" customWidth="1"/>
    <col min="10755" max="10755" width="4.7109375" style="138" customWidth="1"/>
    <col min="10756" max="10756" width="18.42578125" style="138" customWidth="1"/>
    <col min="10757" max="10757" width="19.7109375" style="138" customWidth="1"/>
    <col min="10758" max="10759" width="22.7109375" style="138" customWidth="1"/>
    <col min="10760" max="10761" width="12.7109375" style="138" customWidth="1"/>
    <col min="10762" max="11008" width="9.140625" style="138"/>
    <col min="11009" max="11009" width="3.140625" style="138" customWidth="1"/>
    <col min="11010" max="11010" width="10.28515625" style="138" customWidth="1"/>
    <col min="11011" max="11011" width="4.7109375" style="138" customWidth="1"/>
    <col min="11012" max="11012" width="18.42578125" style="138" customWidth="1"/>
    <col min="11013" max="11013" width="19.7109375" style="138" customWidth="1"/>
    <col min="11014" max="11015" width="22.7109375" style="138" customWidth="1"/>
    <col min="11016" max="11017" width="12.7109375" style="138" customWidth="1"/>
    <col min="11018" max="11264" width="9.140625" style="138"/>
    <col min="11265" max="11265" width="3.140625" style="138" customWidth="1"/>
    <col min="11266" max="11266" width="10.28515625" style="138" customWidth="1"/>
    <col min="11267" max="11267" width="4.7109375" style="138" customWidth="1"/>
    <col min="11268" max="11268" width="18.42578125" style="138" customWidth="1"/>
    <col min="11269" max="11269" width="19.7109375" style="138" customWidth="1"/>
    <col min="11270" max="11271" width="22.7109375" style="138" customWidth="1"/>
    <col min="11272" max="11273" width="12.7109375" style="138" customWidth="1"/>
    <col min="11274" max="11520" width="9.140625" style="138"/>
    <col min="11521" max="11521" width="3.140625" style="138" customWidth="1"/>
    <col min="11522" max="11522" width="10.28515625" style="138" customWidth="1"/>
    <col min="11523" max="11523" width="4.7109375" style="138" customWidth="1"/>
    <col min="11524" max="11524" width="18.42578125" style="138" customWidth="1"/>
    <col min="11525" max="11525" width="19.7109375" style="138" customWidth="1"/>
    <col min="11526" max="11527" width="22.7109375" style="138" customWidth="1"/>
    <col min="11528" max="11529" width="12.7109375" style="138" customWidth="1"/>
    <col min="11530" max="11776" width="9.140625" style="138"/>
    <col min="11777" max="11777" width="3.140625" style="138" customWidth="1"/>
    <col min="11778" max="11778" width="10.28515625" style="138" customWidth="1"/>
    <col min="11779" max="11779" width="4.7109375" style="138" customWidth="1"/>
    <col min="11780" max="11780" width="18.42578125" style="138" customWidth="1"/>
    <col min="11781" max="11781" width="19.7109375" style="138" customWidth="1"/>
    <col min="11782" max="11783" width="22.7109375" style="138" customWidth="1"/>
    <col min="11784" max="11785" width="12.7109375" style="138" customWidth="1"/>
    <col min="11786" max="12032" width="9.140625" style="138"/>
    <col min="12033" max="12033" width="3.140625" style="138" customWidth="1"/>
    <col min="12034" max="12034" width="10.28515625" style="138" customWidth="1"/>
    <col min="12035" max="12035" width="4.7109375" style="138" customWidth="1"/>
    <col min="12036" max="12036" width="18.42578125" style="138" customWidth="1"/>
    <col min="12037" max="12037" width="19.7109375" style="138" customWidth="1"/>
    <col min="12038" max="12039" width="22.7109375" style="138" customWidth="1"/>
    <col min="12040" max="12041" width="12.7109375" style="138" customWidth="1"/>
    <col min="12042" max="12288" width="9.140625" style="138"/>
    <col min="12289" max="12289" width="3.140625" style="138" customWidth="1"/>
    <col min="12290" max="12290" width="10.28515625" style="138" customWidth="1"/>
    <col min="12291" max="12291" width="4.7109375" style="138" customWidth="1"/>
    <col min="12292" max="12292" width="18.42578125" style="138" customWidth="1"/>
    <col min="12293" max="12293" width="19.7109375" style="138" customWidth="1"/>
    <col min="12294" max="12295" width="22.7109375" style="138" customWidth="1"/>
    <col min="12296" max="12297" width="12.7109375" style="138" customWidth="1"/>
    <col min="12298" max="12544" width="9.140625" style="138"/>
    <col min="12545" max="12545" width="3.140625" style="138" customWidth="1"/>
    <col min="12546" max="12546" width="10.28515625" style="138" customWidth="1"/>
    <col min="12547" max="12547" width="4.7109375" style="138" customWidth="1"/>
    <col min="12548" max="12548" width="18.42578125" style="138" customWidth="1"/>
    <col min="12549" max="12549" width="19.7109375" style="138" customWidth="1"/>
    <col min="12550" max="12551" width="22.7109375" style="138" customWidth="1"/>
    <col min="12552" max="12553" width="12.7109375" style="138" customWidth="1"/>
    <col min="12554" max="12800" width="9.140625" style="138"/>
    <col min="12801" max="12801" width="3.140625" style="138" customWidth="1"/>
    <col min="12802" max="12802" width="10.28515625" style="138" customWidth="1"/>
    <col min="12803" max="12803" width="4.7109375" style="138" customWidth="1"/>
    <col min="12804" max="12804" width="18.42578125" style="138" customWidth="1"/>
    <col min="12805" max="12805" width="19.7109375" style="138" customWidth="1"/>
    <col min="12806" max="12807" width="22.7109375" style="138" customWidth="1"/>
    <col min="12808" max="12809" width="12.7109375" style="138" customWidth="1"/>
    <col min="12810" max="13056" width="9.140625" style="138"/>
    <col min="13057" max="13057" width="3.140625" style="138" customWidth="1"/>
    <col min="13058" max="13058" width="10.28515625" style="138" customWidth="1"/>
    <col min="13059" max="13059" width="4.7109375" style="138" customWidth="1"/>
    <col min="13060" max="13060" width="18.42578125" style="138" customWidth="1"/>
    <col min="13061" max="13061" width="19.7109375" style="138" customWidth="1"/>
    <col min="13062" max="13063" width="22.7109375" style="138" customWidth="1"/>
    <col min="13064" max="13065" width="12.7109375" style="138" customWidth="1"/>
    <col min="13066" max="13312" width="9.140625" style="138"/>
    <col min="13313" max="13313" width="3.140625" style="138" customWidth="1"/>
    <col min="13314" max="13314" width="10.28515625" style="138" customWidth="1"/>
    <col min="13315" max="13315" width="4.7109375" style="138" customWidth="1"/>
    <col min="13316" max="13316" width="18.42578125" style="138" customWidth="1"/>
    <col min="13317" max="13317" width="19.7109375" style="138" customWidth="1"/>
    <col min="13318" max="13319" width="22.7109375" style="138" customWidth="1"/>
    <col min="13320" max="13321" width="12.7109375" style="138" customWidth="1"/>
    <col min="13322" max="13568" width="9.140625" style="138"/>
    <col min="13569" max="13569" width="3.140625" style="138" customWidth="1"/>
    <col min="13570" max="13570" width="10.28515625" style="138" customWidth="1"/>
    <col min="13571" max="13571" width="4.7109375" style="138" customWidth="1"/>
    <col min="13572" max="13572" width="18.42578125" style="138" customWidth="1"/>
    <col min="13573" max="13573" width="19.7109375" style="138" customWidth="1"/>
    <col min="13574" max="13575" width="22.7109375" style="138" customWidth="1"/>
    <col min="13576" max="13577" width="12.7109375" style="138" customWidth="1"/>
    <col min="13578" max="13824" width="9.140625" style="138"/>
    <col min="13825" max="13825" width="3.140625" style="138" customWidth="1"/>
    <col min="13826" max="13826" width="10.28515625" style="138" customWidth="1"/>
    <col min="13827" max="13827" width="4.7109375" style="138" customWidth="1"/>
    <col min="13828" max="13828" width="18.42578125" style="138" customWidth="1"/>
    <col min="13829" max="13829" width="19.7109375" style="138" customWidth="1"/>
    <col min="13830" max="13831" width="22.7109375" style="138" customWidth="1"/>
    <col min="13832" max="13833" width="12.7109375" style="138" customWidth="1"/>
    <col min="13834" max="14080" width="9.140625" style="138"/>
    <col min="14081" max="14081" width="3.140625" style="138" customWidth="1"/>
    <col min="14082" max="14082" width="10.28515625" style="138" customWidth="1"/>
    <col min="14083" max="14083" width="4.7109375" style="138" customWidth="1"/>
    <col min="14084" max="14084" width="18.42578125" style="138" customWidth="1"/>
    <col min="14085" max="14085" width="19.7109375" style="138" customWidth="1"/>
    <col min="14086" max="14087" width="22.7109375" style="138" customWidth="1"/>
    <col min="14088" max="14089" width="12.7109375" style="138" customWidth="1"/>
    <col min="14090" max="14336" width="9.140625" style="138"/>
    <col min="14337" max="14337" width="3.140625" style="138" customWidth="1"/>
    <col min="14338" max="14338" width="10.28515625" style="138" customWidth="1"/>
    <col min="14339" max="14339" width="4.7109375" style="138" customWidth="1"/>
    <col min="14340" max="14340" width="18.42578125" style="138" customWidth="1"/>
    <col min="14341" max="14341" width="19.7109375" style="138" customWidth="1"/>
    <col min="14342" max="14343" width="22.7109375" style="138" customWidth="1"/>
    <col min="14344" max="14345" width="12.7109375" style="138" customWidth="1"/>
    <col min="14346" max="14592" width="9.140625" style="138"/>
    <col min="14593" max="14593" width="3.140625" style="138" customWidth="1"/>
    <col min="14594" max="14594" width="10.28515625" style="138" customWidth="1"/>
    <col min="14595" max="14595" width="4.7109375" style="138" customWidth="1"/>
    <col min="14596" max="14596" width="18.42578125" style="138" customWidth="1"/>
    <col min="14597" max="14597" width="19.7109375" style="138" customWidth="1"/>
    <col min="14598" max="14599" width="22.7109375" style="138" customWidth="1"/>
    <col min="14600" max="14601" width="12.7109375" style="138" customWidth="1"/>
    <col min="14602" max="14848" width="9.140625" style="138"/>
    <col min="14849" max="14849" width="3.140625" style="138" customWidth="1"/>
    <col min="14850" max="14850" width="10.28515625" style="138" customWidth="1"/>
    <col min="14851" max="14851" width="4.7109375" style="138" customWidth="1"/>
    <col min="14852" max="14852" width="18.42578125" style="138" customWidth="1"/>
    <col min="14853" max="14853" width="19.7109375" style="138" customWidth="1"/>
    <col min="14854" max="14855" width="22.7109375" style="138" customWidth="1"/>
    <col min="14856" max="14857" width="12.7109375" style="138" customWidth="1"/>
    <col min="14858" max="15104" width="9.140625" style="138"/>
    <col min="15105" max="15105" width="3.140625" style="138" customWidth="1"/>
    <col min="15106" max="15106" width="10.28515625" style="138" customWidth="1"/>
    <col min="15107" max="15107" width="4.7109375" style="138" customWidth="1"/>
    <col min="15108" max="15108" width="18.42578125" style="138" customWidth="1"/>
    <col min="15109" max="15109" width="19.7109375" style="138" customWidth="1"/>
    <col min="15110" max="15111" width="22.7109375" style="138" customWidth="1"/>
    <col min="15112" max="15113" width="12.7109375" style="138" customWidth="1"/>
    <col min="15114" max="15360" width="9.140625" style="138"/>
    <col min="15361" max="15361" width="3.140625" style="138" customWidth="1"/>
    <col min="15362" max="15362" width="10.28515625" style="138" customWidth="1"/>
    <col min="15363" max="15363" width="4.7109375" style="138" customWidth="1"/>
    <col min="15364" max="15364" width="18.42578125" style="138" customWidth="1"/>
    <col min="15365" max="15365" width="19.7109375" style="138" customWidth="1"/>
    <col min="15366" max="15367" width="22.7109375" style="138" customWidth="1"/>
    <col min="15368" max="15369" width="12.7109375" style="138" customWidth="1"/>
    <col min="15370" max="15616" width="9.140625" style="138"/>
    <col min="15617" max="15617" width="3.140625" style="138" customWidth="1"/>
    <col min="15618" max="15618" width="10.28515625" style="138" customWidth="1"/>
    <col min="15619" max="15619" width="4.7109375" style="138" customWidth="1"/>
    <col min="15620" max="15620" width="18.42578125" style="138" customWidth="1"/>
    <col min="15621" max="15621" width="19.7109375" style="138" customWidth="1"/>
    <col min="15622" max="15623" width="22.7109375" style="138" customWidth="1"/>
    <col min="15624" max="15625" width="12.7109375" style="138" customWidth="1"/>
    <col min="15626" max="15872" width="9.140625" style="138"/>
    <col min="15873" max="15873" width="3.140625" style="138" customWidth="1"/>
    <col min="15874" max="15874" width="10.28515625" style="138" customWidth="1"/>
    <col min="15875" max="15875" width="4.7109375" style="138" customWidth="1"/>
    <col min="15876" max="15876" width="18.42578125" style="138" customWidth="1"/>
    <col min="15877" max="15877" width="19.7109375" style="138" customWidth="1"/>
    <col min="15878" max="15879" width="22.7109375" style="138" customWidth="1"/>
    <col min="15880" max="15881" width="12.7109375" style="138" customWidth="1"/>
    <col min="15882" max="16128" width="9.140625" style="138"/>
    <col min="16129" max="16129" width="3.140625" style="138" customWidth="1"/>
    <col min="16130" max="16130" width="10.28515625" style="138" customWidth="1"/>
    <col min="16131" max="16131" width="4.7109375" style="138" customWidth="1"/>
    <col min="16132" max="16132" width="18.42578125" style="138" customWidth="1"/>
    <col min="16133" max="16133" width="19.7109375" style="138" customWidth="1"/>
    <col min="16134" max="16135" width="22.7109375" style="138" customWidth="1"/>
    <col min="16136" max="16137" width="12.7109375" style="138" customWidth="1"/>
    <col min="16138" max="16384" width="9.140625" style="138"/>
  </cols>
  <sheetData>
    <row r="1" spans="1:9" ht="78" customHeight="1">
      <c r="C1" s="139" t="s">
        <v>142</v>
      </c>
      <c r="D1" s="139"/>
      <c r="E1" s="139"/>
      <c r="F1" s="139"/>
      <c r="G1" s="139"/>
    </row>
    <row r="2" spans="1:9" s="141" customFormat="1" ht="18" customHeight="1">
      <c r="A2" s="278" t="s">
        <v>238</v>
      </c>
      <c r="B2" s="278"/>
      <c r="C2" s="278"/>
      <c r="D2" s="278"/>
      <c r="E2" s="278"/>
      <c r="F2" s="278"/>
      <c r="G2" s="278"/>
      <c r="H2" s="140"/>
    </row>
    <row r="3" spans="1:9" s="141" customFormat="1" ht="18" customHeight="1">
      <c r="C3" s="140"/>
      <c r="D3" s="140"/>
      <c r="E3" s="140"/>
      <c r="F3" s="140"/>
      <c r="G3" s="140"/>
      <c r="H3" s="140"/>
    </row>
    <row r="4" spans="1:9" ht="20.100000000000001" customHeight="1">
      <c r="A4" s="142" t="s">
        <v>143</v>
      </c>
      <c r="B4" s="143"/>
      <c r="C4" s="143"/>
      <c r="D4" s="279"/>
      <c r="E4" s="279"/>
      <c r="F4" s="279"/>
      <c r="G4" s="279"/>
      <c r="H4" s="144"/>
    </row>
    <row r="5" spans="1:9" s="144" customFormat="1" ht="20.100000000000001" customHeight="1">
      <c r="A5" s="142" t="s">
        <v>144</v>
      </c>
      <c r="B5" s="143"/>
      <c r="C5" s="143"/>
      <c r="D5" s="280"/>
      <c r="E5" s="280"/>
      <c r="F5" s="145" t="s">
        <v>145</v>
      </c>
      <c r="G5" s="146"/>
    </row>
    <row r="6" spans="1:9" ht="10.5" customHeight="1">
      <c r="A6" s="147" t="s">
        <v>146</v>
      </c>
      <c r="E6" s="148"/>
      <c r="F6" s="149"/>
      <c r="G6" s="150"/>
    </row>
    <row r="7" spans="1:9" s="144" customFormat="1" ht="20.100000000000001" customHeight="1" thickBot="1">
      <c r="A7" s="151" t="s">
        <v>147</v>
      </c>
      <c r="B7" s="152"/>
      <c r="E7" s="153"/>
      <c r="F7" s="154">
        <v>2013</v>
      </c>
      <c r="G7" s="155">
        <v>2012</v>
      </c>
      <c r="H7" s="156"/>
      <c r="I7" s="156"/>
    </row>
    <row r="8" spans="1:9" s="144" customFormat="1" ht="21.95" customHeight="1" thickTop="1">
      <c r="A8" s="157" t="s">
        <v>3</v>
      </c>
      <c r="B8" s="158" t="s">
        <v>148</v>
      </c>
      <c r="C8" s="159"/>
      <c r="D8" s="160"/>
    </row>
    <row r="9" spans="1:9" s="144" customFormat="1" ht="15" customHeight="1">
      <c r="A9" s="161" t="s">
        <v>5</v>
      </c>
      <c r="B9" s="162" t="s">
        <v>149</v>
      </c>
      <c r="E9" s="163"/>
      <c r="F9" s="164"/>
      <c r="G9" s="164"/>
      <c r="H9" s="21" t="str">
        <f>IF(OR(F9="",G9=""),"",(F9-G9)/G9)</f>
        <v/>
      </c>
    </row>
    <row r="10" spans="1:9" s="144" customFormat="1" ht="15" customHeight="1">
      <c r="A10" s="161" t="s">
        <v>7</v>
      </c>
      <c r="B10" s="144" t="s">
        <v>150</v>
      </c>
      <c r="E10" s="165"/>
      <c r="F10" s="166"/>
      <c r="G10" s="166"/>
      <c r="H10" s="21" t="str">
        <f t="shared" ref="H10:H25" si="0">IF(OR(F10="",G10=""),"",(F10-G10)/G10)</f>
        <v/>
      </c>
    </row>
    <row r="11" spans="1:9" s="144" customFormat="1" ht="15" customHeight="1">
      <c r="A11" s="161" t="s">
        <v>9</v>
      </c>
      <c r="B11" s="165" t="s">
        <v>151</v>
      </c>
      <c r="C11" s="165"/>
      <c r="E11" s="165"/>
      <c r="F11" s="166"/>
      <c r="G11" s="166"/>
      <c r="H11" s="21" t="str">
        <f t="shared" si="0"/>
        <v/>
      </c>
    </row>
    <row r="12" spans="1:9" s="144" customFormat="1" ht="15" customHeight="1">
      <c r="A12" s="161" t="s">
        <v>11</v>
      </c>
      <c r="B12" s="165" t="s">
        <v>152</v>
      </c>
      <c r="C12" s="165"/>
      <c r="E12" s="167"/>
      <c r="F12" s="166"/>
      <c r="G12" s="166"/>
      <c r="H12" s="21" t="str">
        <f t="shared" si="0"/>
        <v/>
      </c>
    </row>
    <row r="13" spans="1:9" s="144" customFormat="1" ht="15" customHeight="1">
      <c r="A13" s="168"/>
      <c r="B13" s="169" t="s">
        <v>153</v>
      </c>
      <c r="C13" s="170"/>
      <c r="E13" s="171"/>
      <c r="F13" s="172"/>
      <c r="G13" s="172"/>
      <c r="H13" s="21" t="str">
        <f t="shared" si="0"/>
        <v/>
      </c>
    </row>
    <row r="14" spans="1:9" s="144" customFormat="1" ht="21.95" customHeight="1">
      <c r="A14" s="157" t="s">
        <v>13</v>
      </c>
      <c r="B14" s="167" t="s">
        <v>154</v>
      </c>
      <c r="C14" s="167"/>
      <c r="D14" s="162"/>
      <c r="E14" s="173"/>
      <c r="H14" s="4"/>
    </row>
    <row r="15" spans="1:9" s="144" customFormat="1" ht="15" customHeight="1">
      <c r="A15" s="161" t="s">
        <v>5</v>
      </c>
      <c r="B15" s="162" t="s">
        <v>155</v>
      </c>
      <c r="C15" s="162"/>
      <c r="D15" s="162"/>
      <c r="E15" s="163"/>
      <c r="F15" s="164"/>
      <c r="G15" s="164"/>
      <c r="H15" s="21" t="str">
        <f t="shared" si="0"/>
        <v/>
      </c>
    </row>
    <row r="16" spans="1:9" s="144" customFormat="1" ht="15" customHeight="1">
      <c r="A16" s="161" t="s">
        <v>7</v>
      </c>
      <c r="B16" s="173" t="s">
        <v>156</v>
      </c>
      <c r="C16" s="173"/>
      <c r="E16" s="165"/>
      <c r="F16" s="166"/>
      <c r="G16" s="166"/>
      <c r="H16" s="21" t="str">
        <f t="shared" si="0"/>
        <v/>
      </c>
    </row>
    <row r="17" spans="1:8" s="144" customFormat="1" ht="15" customHeight="1">
      <c r="A17" s="161" t="s">
        <v>9</v>
      </c>
      <c r="B17" s="165" t="s">
        <v>157</v>
      </c>
      <c r="C17" s="165"/>
      <c r="E17" s="165"/>
      <c r="F17" s="166"/>
      <c r="G17" s="166"/>
      <c r="H17" s="21" t="str">
        <f t="shared" si="0"/>
        <v/>
      </c>
    </row>
    <row r="18" spans="1:8" s="144" customFormat="1" ht="15" customHeight="1">
      <c r="A18" s="161" t="s">
        <v>11</v>
      </c>
      <c r="B18" s="165" t="s">
        <v>158</v>
      </c>
      <c r="C18" s="165"/>
      <c r="E18" s="167"/>
      <c r="F18" s="166"/>
      <c r="G18" s="166"/>
      <c r="H18" s="21" t="str">
        <f t="shared" si="0"/>
        <v/>
      </c>
    </row>
    <row r="19" spans="1:8" s="144" customFormat="1" ht="15" customHeight="1">
      <c r="A19" s="174"/>
      <c r="B19" s="169" t="s">
        <v>159</v>
      </c>
      <c r="C19" s="170"/>
      <c r="E19" s="171"/>
      <c r="F19" s="172"/>
      <c r="G19" s="172"/>
      <c r="H19" s="21" t="str">
        <f>IF(OR(F19="",G19=""),"",(F19-G19)/G19)</f>
        <v/>
      </c>
    </row>
    <row r="20" spans="1:8" s="144" customFormat="1" ht="21.95" customHeight="1">
      <c r="A20" s="157" t="s">
        <v>20</v>
      </c>
      <c r="B20" s="167" t="s">
        <v>160</v>
      </c>
      <c r="C20" s="167"/>
      <c r="D20" s="162"/>
      <c r="E20" s="173"/>
      <c r="F20" s="175" t="s">
        <v>22</v>
      </c>
      <c r="H20" s="4"/>
    </row>
    <row r="21" spans="1:8" s="144" customFormat="1" ht="15" customHeight="1">
      <c r="A21" s="161" t="s">
        <v>5</v>
      </c>
      <c r="B21" s="162" t="s">
        <v>161</v>
      </c>
      <c r="C21" s="162"/>
      <c r="D21" s="162"/>
      <c r="E21" s="163"/>
      <c r="F21" s="164"/>
      <c r="G21" s="164"/>
      <c r="H21" s="21" t="str">
        <f t="shared" si="0"/>
        <v/>
      </c>
    </row>
    <row r="22" spans="1:8" s="144" customFormat="1" ht="15" customHeight="1">
      <c r="A22" s="161" t="s">
        <v>7</v>
      </c>
      <c r="B22" s="144" t="s">
        <v>162</v>
      </c>
      <c r="C22" s="173"/>
      <c r="E22" s="165"/>
      <c r="F22" s="166"/>
      <c r="G22" s="166"/>
      <c r="H22" s="21" t="str">
        <f t="shared" si="0"/>
        <v/>
      </c>
    </row>
    <row r="23" spans="1:8" s="144" customFormat="1" ht="15" customHeight="1">
      <c r="A23" s="161" t="s">
        <v>9</v>
      </c>
      <c r="B23" s="144" t="s">
        <v>163</v>
      </c>
      <c r="C23" s="173"/>
      <c r="E23" s="165"/>
      <c r="F23" s="166"/>
      <c r="G23" s="166"/>
      <c r="H23" s="21" t="str">
        <f t="shared" si="0"/>
        <v/>
      </c>
    </row>
    <row r="24" spans="1:8" s="144" customFormat="1" ht="15" customHeight="1">
      <c r="A24" s="161" t="s">
        <v>11</v>
      </c>
      <c r="B24" s="144" t="s">
        <v>164</v>
      </c>
      <c r="C24" s="173"/>
      <c r="E24" s="165"/>
      <c r="F24" s="166"/>
      <c r="G24" s="166"/>
      <c r="H24" s="21" t="str">
        <f t="shared" si="0"/>
        <v/>
      </c>
    </row>
    <row r="25" spans="1:8" s="144" customFormat="1" ht="15" customHeight="1">
      <c r="A25" s="174"/>
      <c r="B25" s="169" t="s">
        <v>165</v>
      </c>
      <c r="C25" s="170"/>
      <c r="E25" s="170"/>
      <c r="F25" s="176"/>
      <c r="G25" s="176"/>
      <c r="H25" s="21" t="str">
        <f t="shared" si="0"/>
        <v/>
      </c>
    </row>
    <row r="26" spans="1:8" s="144" customFormat="1" ht="21.95" customHeight="1">
      <c r="A26" s="177" t="s">
        <v>166</v>
      </c>
      <c r="B26" s="170"/>
      <c r="C26" s="170"/>
      <c r="D26" s="162"/>
      <c r="E26" s="178"/>
      <c r="F26" s="171"/>
      <c r="G26" s="171"/>
    </row>
    <row r="27" spans="1:8" ht="15" customHeight="1">
      <c r="A27" s="281"/>
      <c r="B27" s="282"/>
      <c r="C27" s="282"/>
      <c r="D27" s="282"/>
      <c r="E27" s="282"/>
      <c r="F27" s="282"/>
      <c r="G27" s="283"/>
    </row>
    <row r="28" spans="1:8" ht="15" customHeight="1">
      <c r="A28" s="284"/>
      <c r="B28" s="285"/>
      <c r="C28" s="285"/>
      <c r="D28" s="285"/>
      <c r="E28" s="285"/>
      <c r="F28" s="285"/>
      <c r="G28" s="286"/>
    </row>
    <row r="29" spans="1:8" ht="15" customHeight="1">
      <c r="A29" s="287"/>
      <c r="B29" s="288"/>
      <c r="C29" s="288"/>
      <c r="D29" s="288"/>
      <c r="E29" s="288"/>
      <c r="F29" s="288"/>
      <c r="G29" s="289"/>
    </row>
    <row r="30" spans="1:8" ht="11.1" customHeight="1">
      <c r="A30" s="179"/>
      <c r="B30" s="180"/>
      <c r="C30" s="181"/>
      <c r="D30" s="182"/>
      <c r="E30" s="183"/>
    </row>
    <row r="31" spans="1:8" s="144" customFormat="1" ht="15" customHeight="1">
      <c r="A31" s="184" t="s">
        <v>167</v>
      </c>
      <c r="B31" s="185"/>
      <c r="C31" s="185"/>
      <c r="D31" s="276"/>
      <c r="E31" s="277"/>
      <c r="F31" s="186" t="s">
        <v>168</v>
      </c>
      <c r="G31" s="187"/>
    </row>
    <row r="32" spans="1:8" ht="11.1" customHeight="1">
      <c r="A32" s="188"/>
      <c r="B32" s="189"/>
      <c r="C32" s="189"/>
      <c r="E32" s="190"/>
      <c r="F32" s="191"/>
    </row>
    <row r="33" spans="1:7" s="144" customFormat="1" ht="15" customHeight="1">
      <c r="A33" s="192" t="s">
        <v>169</v>
      </c>
      <c r="B33" s="165"/>
      <c r="C33" s="170"/>
      <c r="D33" s="171"/>
      <c r="E33" s="193"/>
    </row>
    <row r="34" spans="1:7" ht="15" customHeight="1">
      <c r="A34" s="194">
        <v>1</v>
      </c>
      <c r="B34" s="195" t="s">
        <v>170</v>
      </c>
      <c r="C34" s="190"/>
      <c r="E34" s="190"/>
      <c r="F34" s="182"/>
      <c r="G34" s="182"/>
    </row>
    <row r="35" spans="1:7" ht="12" customHeight="1">
      <c r="A35" s="196"/>
      <c r="B35" s="190" t="s">
        <v>171</v>
      </c>
      <c r="C35" s="190"/>
      <c r="E35" s="190"/>
    </row>
    <row r="36" spans="1:7" ht="12" customHeight="1">
      <c r="A36" s="196"/>
      <c r="B36" s="190" t="s">
        <v>172</v>
      </c>
      <c r="C36" s="190"/>
      <c r="E36" s="190"/>
    </row>
    <row r="37" spans="1:7" ht="12" customHeight="1">
      <c r="A37" s="196">
        <v>2</v>
      </c>
      <c r="B37" s="190" t="s">
        <v>173</v>
      </c>
      <c r="C37" s="190"/>
      <c r="E37" s="190"/>
    </row>
    <row r="38" spans="1:7" ht="12" customHeight="1">
      <c r="A38" s="196"/>
      <c r="B38" s="190" t="s">
        <v>174</v>
      </c>
      <c r="C38" s="190"/>
      <c r="E38" s="190"/>
    </row>
    <row r="39" spans="1:7" ht="12" customHeight="1">
      <c r="A39" s="196">
        <v>3</v>
      </c>
      <c r="B39" s="190" t="s">
        <v>175</v>
      </c>
      <c r="C39" s="190"/>
      <c r="E39" s="190"/>
    </row>
    <row r="40" spans="1:7" ht="12" customHeight="1">
      <c r="A40" s="197">
        <v>4</v>
      </c>
      <c r="B40" s="198" t="s">
        <v>176</v>
      </c>
      <c r="C40" s="190"/>
    </row>
    <row r="41" spans="1:7" ht="12" customHeight="1">
      <c r="A41" s="196"/>
      <c r="B41" s="199" t="s">
        <v>239</v>
      </c>
      <c r="C41" s="190"/>
    </row>
    <row r="42" spans="1:7" ht="12" customHeight="1">
      <c r="A42" s="196"/>
      <c r="B42" s="190" t="s">
        <v>177</v>
      </c>
      <c r="C42" s="190"/>
    </row>
    <row r="43" spans="1:7" ht="11.1" customHeight="1">
      <c r="A43" s="196"/>
      <c r="B43" s="188" t="s">
        <v>178</v>
      </c>
      <c r="C43" s="196"/>
      <c r="D43" s="190"/>
      <c r="E43" s="190"/>
    </row>
    <row r="44" spans="1:7" ht="11.1" customHeight="1">
      <c r="A44" s="196"/>
      <c r="B44" s="188"/>
      <c r="C44" s="196"/>
      <c r="D44" s="190"/>
      <c r="E44" s="190"/>
    </row>
    <row r="45" spans="1:7" ht="11.1" customHeight="1">
      <c r="A45" s="200" t="s">
        <v>179</v>
      </c>
      <c r="B45" s="196"/>
      <c r="C45" s="196"/>
      <c r="D45" s="190"/>
      <c r="E45" s="196"/>
      <c r="G45" s="201" t="s">
        <v>180</v>
      </c>
    </row>
    <row r="46" spans="1:7" ht="15" customHeight="1">
      <c r="A46" s="202" t="s">
        <v>181</v>
      </c>
      <c r="B46" s="202"/>
      <c r="C46" s="202"/>
      <c r="D46" s="203"/>
      <c r="E46" s="204"/>
      <c r="F46" s="203"/>
      <c r="G46" s="203"/>
    </row>
    <row r="47" spans="1:7" ht="14.1" customHeight="1">
      <c r="A47" s="205" t="s">
        <v>182</v>
      </c>
      <c r="B47" s="205"/>
      <c r="C47" s="205"/>
      <c r="E47" s="200"/>
    </row>
    <row r="48" spans="1:7" ht="9.9499999999999993" customHeight="1">
      <c r="A48" s="206" t="s">
        <v>183</v>
      </c>
      <c r="B48" s="191"/>
      <c r="C48" s="191"/>
      <c r="E48" s="205"/>
    </row>
    <row r="49" spans="1:7" ht="10.5" customHeight="1">
      <c r="A49" s="205" t="s">
        <v>149</v>
      </c>
      <c r="B49" s="205"/>
      <c r="C49" s="205"/>
      <c r="E49" s="191"/>
    </row>
    <row r="50" spans="1:7" ht="9.9499999999999993" customHeight="1">
      <c r="A50" s="191" t="s">
        <v>184</v>
      </c>
      <c r="B50" s="191"/>
      <c r="C50" s="191"/>
      <c r="E50" s="205"/>
    </row>
    <row r="51" spans="1:7" ht="9.9499999999999993" customHeight="1">
      <c r="A51" s="191" t="s">
        <v>185</v>
      </c>
      <c r="B51" s="191"/>
      <c r="C51" s="191"/>
      <c r="E51" s="191"/>
    </row>
    <row r="52" spans="1:7" ht="10.5" customHeight="1">
      <c r="A52" s="205" t="s">
        <v>186</v>
      </c>
      <c r="B52" s="205"/>
      <c r="C52" s="205"/>
      <c r="E52" s="191"/>
    </row>
    <row r="53" spans="1:7" ht="10.5" customHeight="1">
      <c r="A53" s="191" t="s">
        <v>187</v>
      </c>
      <c r="B53" s="191"/>
      <c r="C53" s="191"/>
      <c r="E53" s="205"/>
    </row>
    <row r="54" spans="1:7" ht="10.5" customHeight="1">
      <c r="A54" s="191" t="s">
        <v>188</v>
      </c>
      <c r="B54" s="191"/>
      <c r="C54" s="191"/>
      <c r="E54" s="205"/>
    </row>
    <row r="55" spans="1:7" ht="10.5" customHeight="1">
      <c r="A55" s="205" t="s">
        <v>189</v>
      </c>
      <c r="B55" s="205"/>
      <c r="C55" s="205"/>
      <c r="E55" s="191"/>
    </row>
    <row r="56" spans="1:7" ht="9.9499999999999993" customHeight="1">
      <c r="A56" s="191" t="s">
        <v>190</v>
      </c>
      <c r="B56" s="191"/>
      <c r="C56" s="191"/>
    </row>
    <row r="57" spans="1:7" ht="9.9499999999999993" customHeight="1">
      <c r="A57" s="191" t="s">
        <v>191</v>
      </c>
      <c r="B57" s="191"/>
      <c r="C57" s="191"/>
      <c r="E57" s="205"/>
    </row>
    <row r="58" spans="1:7" ht="10.5" customHeight="1">
      <c r="A58" s="205" t="s">
        <v>152</v>
      </c>
      <c r="B58" s="205"/>
      <c r="C58" s="205"/>
      <c r="E58" s="191"/>
    </row>
    <row r="59" spans="1:7" ht="9.9499999999999993" customHeight="1">
      <c r="A59" s="191" t="s">
        <v>192</v>
      </c>
      <c r="B59" s="191"/>
      <c r="C59" s="191"/>
      <c r="E59" s="205"/>
    </row>
    <row r="60" spans="1:7" ht="9.9499999999999993" customHeight="1">
      <c r="A60" s="207" t="s">
        <v>44</v>
      </c>
      <c r="B60" s="191" t="s">
        <v>193</v>
      </c>
      <c r="C60" s="191"/>
      <c r="E60" s="191"/>
      <c r="F60" s="191"/>
      <c r="G60" s="191"/>
    </row>
    <row r="61" spans="1:7" s="191" customFormat="1" ht="9.9499999999999993" customHeight="1">
      <c r="A61" s="207" t="s">
        <v>44</v>
      </c>
      <c r="B61" s="206" t="s">
        <v>194</v>
      </c>
      <c r="D61" s="138"/>
    </row>
    <row r="62" spans="1:7" s="191" customFormat="1" ht="9.9499999999999993" customHeight="1">
      <c r="A62" s="191" t="s">
        <v>195</v>
      </c>
    </row>
    <row r="63" spans="1:7" s="191" customFormat="1" ht="10.5" customHeight="1">
      <c r="A63" s="205" t="s">
        <v>196</v>
      </c>
      <c r="B63" s="205"/>
      <c r="C63" s="205"/>
    </row>
    <row r="64" spans="1:7" s="191" customFormat="1" ht="9.9499999999999993" customHeight="1">
      <c r="A64" s="191" t="s">
        <v>197</v>
      </c>
      <c r="E64" s="205"/>
    </row>
    <row r="65" spans="1:7" s="191" customFormat="1" ht="9.9499999999999993" customHeight="1">
      <c r="A65" s="206" t="s">
        <v>198</v>
      </c>
      <c r="E65" s="205"/>
    </row>
    <row r="66" spans="1:7" s="191" customFormat="1" ht="10.5" customHeight="1">
      <c r="A66" s="205" t="s">
        <v>199</v>
      </c>
      <c r="B66" s="205"/>
      <c r="C66" s="205"/>
    </row>
    <row r="67" spans="1:7" s="191" customFormat="1" ht="9.9499999999999993" customHeight="1">
      <c r="A67" s="206" t="s">
        <v>200</v>
      </c>
      <c r="E67" s="205"/>
    </row>
    <row r="68" spans="1:7" s="191" customFormat="1" ht="9.9499999999999993" customHeight="1">
      <c r="A68" s="206" t="s">
        <v>201</v>
      </c>
      <c r="E68" s="205"/>
    </row>
    <row r="69" spans="1:7" s="191" customFormat="1" ht="10.5" customHeight="1">
      <c r="A69" s="205" t="s">
        <v>202</v>
      </c>
      <c r="B69" s="205"/>
      <c r="C69" s="205"/>
    </row>
    <row r="70" spans="1:7" s="191" customFormat="1" ht="9.9499999999999993" customHeight="1">
      <c r="A70" s="206" t="s">
        <v>203</v>
      </c>
      <c r="E70" s="205"/>
    </row>
    <row r="71" spans="1:7" s="191" customFormat="1" ht="9.9499999999999993" customHeight="1">
      <c r="A71" s="191" t="s">
        <v>204</v>
      </c>
      <c r="E71" s="205"/>
    </row>
    <row r="72" spans="1:7" s="191" customFormat="1" ht="9.9499999999999993" customHeight="1">
      <c r="A72" s="190" t="s">
        <v>205</v>
      </c>
      <c r="B72" s="190"/>
      <c r="C72" s="190"/>
    </row>
    <row r="73" spans="1:7" s="191" customFormat="1" ht="9.9499999999999993" customHeight="1">
      <c r="A73" s="208" t="s">
        <v>206</v>
      </c>
      <c r="D73" s="138"/>
      <c r="E73" s="190"/>
      <c r="F73" s="138"/>
      <c r="G73" s="138"/>
    </row>
    <row r="74" spans="1:7" s="191" customFormat="1" ht="10.5" customHeight="1">
      <c r="A74" s="205" t="s">
        <v>207</v>
      </c>
      <c r="B74" s="205"/>
      <c r="C74" s="205"/>
    </row>
    <row r="75" spans="1:7" s="191" customFormat="1" ht="9.9499999999999993" customHeight="1">
      <c r="A75" s="191" t="s">
        <v>208</v>
      </c>
      <c r="E75" s="205"/>
    </row>
    <row r="76" spans="1:7" s="191" customFormat="1" ht="10.5" customHeight="1">
      <c r="A76" s="205" t="s">
        <v>209</v>
      </c>
      <c r="B76" s="205"/>
      <c r="C76" s="205"/>
    </row>
    <row r="77" spans="1:7" s="191" customFormat="1" ht="9.9499999999999993" customHeight="1">
      <c r="A77" s="191" t="s">
        <v>210</v>
      </c>
      <c r="E77" s="205"/>
    </row>
    <row r="78" spans="1:7" ht="10.5" customHeight="1">
      <c r="A78" s="205"/>
      <c r="B78" s="205"/>
      <c r="C78" s="205"/>
      <c r="D78" s="191"/>
      <c r="E78" s="191"/>
      <c r="F78" s="191"/>
      <c r="G78" s="191"/>
    </row>
    <row r="79" spans="1:7" s="191" customFormat="1" ht="15.95" customHeight="1">
      <c r="A79" s="205" t="s">
        <v>211</v>
      </c>
      <c r="B79" s="209"/>
      <c r="C79" s="138"/>
      <c r="D79" s="138"/>
      <c r="E79" s="205"/>
      <c r="F79" s="138"/>
      <c r="G79" s="138"/>
    </row>
    <row r="80" spans="1:7" ht="10.5" customHeight="1">
      <c r="A80" s="210" t="s">
        <v>212</v>
      </c>
      <c r="B80" s="211"/>
      <c r="C80" s="205"/>
      <c r="D80" s="191"/>
      <c r="F80" s="191"/>
      <c r="G80" s="191"/>
    </row>
    <row r="81" spans="1:7" s="191" customFormat="1" ht="6" customHeight="1">
      <c r="A81" s="210"/>
      <c r="B81" s="211"/>
      <c r="C81" s="138"/>
      <c r="D81" s="138"/>
      <c r="E81" s="205"/>
      <c r="F81" s="138"/>
      <c r="G81" s="138"/>
    </row>
    <row r="82" spans="1:7" s="214" customFormat="1" ht="11.1" customHeight="1">
      <c r="A82" s="212"/>
      <c r="B82" s="213"/>
    </row>
    <row r="83" spans="1:7" s="214" customFormat="1" ht="11.1" customHeight="1">
      <c r="A83" s="215" t="s">
        <v>213</v>
      </c>
      <c r="B83" s="213"/>
    </row>
    <row r="84" spans="1:7" s="214" customFormat="1" ht="11.1" customHeight="1">
      <c r="A84" s="212" t="s">
        <v>214</v>
      </c>
      <c r="B84" s="213"/>
    </row>
    <row r="85" spans="1:7" s="214" customFormat="1" ht="11.1" customHeight="1">
      <c r="A85" s="211" t="s">
        <v>215</v>
      </c>
      <c r="B85" s="211"/>
      <c r="C85" s="214" t="s">
        <v>216</v>
      </c>
    </row>
    <row r="86" spans="1:7" s="214" customFormat="1" ht="11.1" customHeight="1">
      <c r="A86" s="215" t="s">
        <v>56</v>
      </c>
      <c r="B86" s="215"/>
      <c r="C86" s="214" t="s">
        <v>217</v>
      </c>
    </row>
    <row r="87" spans="1:7" s="214" customFormat="1" ht="11.1" customHeight="1">
      <c r="A87" s="215"/>
      <c r="B87" s="215"/>
      <c r="C87" s="216" t="s">
        <v>218</v>
      </c>
    </row>
    <row r="88" spans="1:7" s="214" customFormat="1" ht="11.1" customHeight="1">
      <c r="A88" s="215"/>
      <c r="B88" s="215"/>
      <c r="C88" s="214" t="s">
        <v>219</v>
      </c>
    </row>
    <row r="89" spans="1:7" s="214" customFormat="1" ht="11.1" customHeight="1">
      <c r="A89" s="217" t="s">
        <v>57</v>
      </c>
      <c r="B89" s="215"/>
      <c r="C89" s="216" t="s">
        <v>220</v>
      </c>
    </row>
    <row r="90" spans="1:7" s="214" customFormat="1" ht="11.1" customHeight="1">
      <c r="A90" s="215"/>
      <c r="B90" s="215"/>
      <c r="C90" s="216" t="s">
        <v>221</v>
      </c>
    </row>
    <row r="91" spans="1:7" s="214" customFormat="1" ht="11.1" customHeight="1">
      <c r="A91" s="215"/>
      <c r="B91" s="215"/>
      <c r="C91" s="214" t="s">
        <v>219</v>
      </c>
    </row>
    <row r="92" spans="1:7" s="214" customFormat="1" ht="11.1" customHeight="1">
      <c r="A92" s="211" t="s">
        <v>58</v>
      </c>
      <c r="B92" s="211"/>
      <c r="C92" s="214" t="s">
        <v>149</v>
      </c>
    </row>
    <row r="93" spans="1:7" s="214" customFormat="1" ht="11.1" customHeight="1">
      <c r="A93" s="211" t="s">
        <v>59</v>
      </c>
      <c r="B93" s="211"/>
      <c r="C93" s="214" t="s">
        <v>222</v>
      </c>
    </row>
    <row r="94" spans="1:7" s="214" customFormat="1" ht="11.1" customHeight="1">
      <c r="A94" s="211" t="s">
        <v>60</v>
      </c>
      <c r="B94" s="211"/>
      <c r="C94" s="214" t="s">
        <v>223</v>
      </c>
    </row>
    <row r="95" spans="1:7" s="214" customFormat="1" ht="11.1" customHeight="1">
      <c r="A95" s="211" t="s">
        <v>61</v>
      </c>
      <c r="B95" s="211"/>
      <c r="C95" s="214" t="s">
        <v>152</v>
      </c>
    </row>
    <row r="96" spans="1:7" s="214" customFormat="1" ht="11.1" customHeight="1">
      <c r="A96" s="211" t="s">
        <v>62</v>
      </c>
      <c r="B96" s="211"/>
      <c r="C96" s="214" t="s">
        <v>224</v>
      </c>
    </row>
    <row r="97" spans="1:7" s="214" customFormat="1" ht="11.1" customHeight="1">
      <c r="A97" s="211" t="s">
        <v>63</v>
      </c>
      <c r="B97" s="211"/>
      <c r="C97" s="214" t="s">
        <v>225</v>
      </c>
    </row>
    <row r="98" spans="1:7" s="214" customFormat="1" ht="11.1" customHeight="1">
      <c r="A98" s="211" t="s">
        <v>64</v>
      </c>
      <c r="B98" s="211"/>
      <c r="C98" s="214" t="s">
        <v>226</v>
      </c>
    </row>
    <row r="99" spans="1:7" s="214" customFormat="1" ht="11.1" customHeight="1">
      <c r="A99" s="211" t="s">
        <v>65</v>
      </c>
      <c r="B99" s="211"/>
      <c r="C99" s="214" t="s">
        <v>227</v>
      </c>
    </row>
    <row r="100" spans="1:7" s="214" customFormat="1" ht="11.1" customHeight="1">
      <c r="A100" s="211" t="s">
        <v>66</v>
      </c>
      <c r="B100" s="211"/>
      <c r="C100" s="216" t="s">
        <v>199</v>
      </c>
    </row>
    <row r="101" spans="1:7" s="214" customFormat="1" ht="11.1" customHeight="1">
      <c r="A101" s="211" t="s">
        <v>67</v>
      </c>
      <c r="B101" s="211"/>
      <c r="C101" s="214" t="s">
        <v>228</v>
      </c>
    </row>
    <row r="102" spans="1:7" s="214" customFormat="1" ht="11.1" customHeight="1">
      <c r="A102" s="211" t="s">
        <v>68</v>
      </c>
      <c r="B102" s="211"/>
      <c r="C102" s="214" t="s">
        <v>229</v>
      </c>
    </row>
    <row r="103" spans="1:7" s="214" customFormat="1" ht="11.1" customHeight="1">
      <c r="A103" s="211" t="s">
        <v>69</v>
      </c>
      <c r="B103" s="211"/>
      <c r="C103" s="216" t="s">
        <v>230</v>
      </c>
    </row>
    <row r="104" spans="1:7" s="214" customFormat="1" ht="11.1" customHeight="1">
      <c r="A104" s="211" t="s">
        <v>70</v>
      </c>
      <c r="B104" s="211"/>
      <c r="C104" s="216" t="s">
        <v>231</v>
      </c>
    </row>
    <row r="105" spans="1:7" s="214" customFormat="1" ht="11.1" customHeight="1">
      <c r="A105" s="211" t="s">
        <v>71</v>
      </c>
      <c r="B105" s="211"/>
      <c r="C105" s="214" t="s">
        <v>232</v>
      </c>
    </row>
    <row r="106" spans="1:7" s="214" customFormat="1" ht="11.1" customHeight="1">
      <c r="A106" s="211" t="s">
        <v>72</v>
      </c>
      <c r="B106" s="211"/>
      <c r="C106" s="216" t="s">
        <v>233</v>
      </c>
    </row>
    <row r="107" spans="1:7" s="214" customFormat="1" ht="11.1" customHeight="1">
      <c r="A107" s="218" t="s">
        <v>234</v>
      </c>
      <c r="B107" s="211"/>
      <c r="G107" s="219" t="s">
        <v>235</v>
      </c>
    </row>
    <row r="108" spans="1:7" s="214" customFormat="1" ht="11.1" customHeight="1"/>
    <row r="109" spans="1:7">
      <c r="A109" s="191"/>
      <c r="B109" s="191"/>
      <c r="C109" s="191"/>
      <c r="D109" s="191"/>
      <c r="E109" s="191"/>
      <c r="F109" s="191"/>
      <c r="G109" s="191"/>
    </row>
    <row r="110" spans="1:7">
      <c r="A110" s="191"/>
      <c r="B110" s="191"/>
      <c r="C110" s="191"/>
      <c r="D110" s="191"/>
      <c r="E110" s="191"/>
      <c r="F110" s="191"/>
      <c r="G110" s="191"/>
    </row>
    <row r="111" spans="1:7">
      <c r="A111" s="191"/>
      <c r="B111" s="191"/>
      <c r="C111" s="191"/>
      <c r="D111" s="191"/>
      <c r="E111" s="191"/>
      <c r="F111" s="191"/>
      <c r="G111" s="191"/>
    </row>
    <row r="112" spans="1:7">
      <c r="A112" s="191"/>
      <c r="B112" s="191"/>
      <c r="C112" s="191"/>
      <c r="D112" s="191"/>
      <c r="E112" s="191"/>
      <c r="F112" s="191"/>
      <c r="G112" s="191"/>
    </row>
    <row r="113" spans="1:7">
      <c r="A113" s="191"/>
      <c r="B113" s="191"/>
      <c r="C113" s="191"/>
      <c r="D113" s="191"/>
      <c r="E113" s="191"/>
      <c r="F113" s="191"/>
      <c r="G113" s="191"/>
    </row>
    <row r="114" spans="1:7">
      <c r="A114" s="191"/>
      <c r="B114" s="191"/>
      <c r="C114" s="191"/>
      <c r="D114" s="191"/>
      <c r="E114" s="191"/>
      <c r="F114" s="191"/>
      <c r="G114" s="191"/>
    </row>
    <row r="115" spans="1:7">
      <c r="A115" s="191"/>
      <c r="B115" s="191"/>
      <c r="C115" s="191"/>
      <c r="D115" s="191"/>
      <c r="E115" s="191"/>
      <c r="F115" s="191"/>
      <c r="G115" s="191"/>
    </row>
    <row r="116" spans="1:7">
      <c r="A116" s="191"/>
      <c r="B116" s="191"/>
      <c r="C116" s="191"/>
      <c r="D116" s="191"/>
      <c r="E116" s="191"/>
      <c r="F116" s="191"/>
      <c r="G116" s="191"/>
    </row>
    <row r="117" spans="1:7">
      <c r="A117" s="191"/>
      <c r="B117" s="191"/>
      <c r="C117" s="191"/>
      <c r="D117" s="191"/>
      <c r="E117" s="191"/>
      <c r="F117" s="191"/>
      <c r="G117" s="191"/>
    </row>
    <row r="118" spans="1:7">
      <c r="A118" s="191"/>
      <c r="B118" s="191"/>
      <c r="C118" s="191"/>
      <c r="D118" s="191"/>
      <c r="E118" s="191"/>
      <c r="F118" s="191"/>
      <c r="G118" s="191"/>
    </row>
    <row r="119" spans="1:7">
      <c r="A119" s="191"/>
      <c r="B119" s="191"/>
      <c r="C119" s="191"/>
      <c r="D119" s="191"/>
      <c r="E119" s="191"/>
      <c r="F119" s="191"/>
      <c r="G119" s="191"/>
    </row>
    <row r="120" spans="1:7">
      <c r="A120" s="191"/>
      <c r="B120" s="191"/>
      <c r="C120" s="191"/>
      <c r="D120" s="191"/>
      <c r="E120" s="191"/>
      <c r="F120" s="191"/>
      <c r="G120" s="191"/>
    </row>
    <row r="121" spans="1:7">
      <c r="A121" s="191"/>
      <c r="B121" s="191"/>
      <c r="C121" s="191"/>
      <c r="D121" s="191"/>
      <c r="E121" s="191"/>
      <c r="F121" s="191"/>
      <c r="G121" s="191"/>
    </row>
    <row r="122" spans="1:7">
      <c r="A122" s="191"/>
      <c r="B122" s="191"/>
      <c r="C122" s="191"/>
      <c r="D122" s="191"/>
      <c r="E122" s="191"/>
      <c r="F122" s="191"/>
      <c r="G122" s="191"/>
    </row>
    <row r="123" spans="1:7">
      <c r="A123" s="191"/>
      <c r="B123" s="191"/>
      <c r="C123" s="191"/>
      <c r="D123" s="191"/>
      <c r="E123" s="191"/>
      <c r="F123" s="191"/>
      <c r="G123" s="191"/>
    </row>
    <row r="124" spans="1:7">
      <c r="A124" s="191"/>
      <c r="B124" s="191"/>
      <c r="C124" s="191"/>
      <c r="D124" s="191"/>
      <c r="E124" s="191"/>
      <c r="F124" s="191"/>
      <c r="G124" s="191"/>
    </row>
    <row r="125" spans="1:7">
      <c r="A125" s="191"/>
      <c r="B125" s="191"/>
      <c r="C125" s="191"/>
      <c r="D125" s="191"/>
      <c r="E125" s="191"/>
      <c r="F125" s="191"/>
      <c r="G125" s="191"/>
    </row>
    <row r="126" spans="1:7">
      <c r="A126" s="191"/>
      <c r="B126" s="191"/>
      <c r="C126" s="191"/>
      <c r="D126" s="191"/>
      <c r="E126" s="191"/>
      <c r="F126" s="191"/>
      <c r="G126" s="191"/>
    </row>
  </sheetData>
  <mergeCells count="7">
    <mergeCell ref="D31:E31"/>
    <mergeCell ref="A2:G2"/>
    <mergeCell ref="D4:G4"/>
    <mergeCell ref="D5:E5"/>
    <mergeCell ref="A27:G27"/>
    <mergeCell ref="A28:G28"/>
    <mergeCell ref="A29:G29"/>
  </mergeCells>
  <conditionalFormatting sqref="H9:H13">
    <cfRule type="cellIs" dxfId="17" priority="17" stopIfTrue="1" operator="lessThan">
      <formula>-50</formula>
    </cfRule>
    <cfRule type="cellIs" dxfId="16" priority="18" stopIfTrue="1" operator="greaterThan">
      <formula>100</formula>
    </cfRule>
  </conditionalFormatting>
  <conditionalFormatting sqref="H9:H13">
    <cfRule type="cellIs" dxfId="15" priority="16" stopIfTrue="1" operator="greaterThan">
      <formula>100</formula>
    </cfRule>
  </conditionalFormatting>
  <conditionalFormatting sqref="H9:H13">
    <cfRule type="cellIs" dxfId="14" priority="14" stopIfTrue="1" operator="greaterThan">
      <formula>65</formula>
    </cfRule>
    <cfRule type="cellIs" dxfId="13" priority="15" stopIfTrue="1" operator="greaterThan">
      <formula>1</formula>
    </cfRule>
  </conditionalFormatting>
  <conditionalFormatting sqref="H9:H13">
    <cfRule type="cellIs" dxfId="12" priority="13" stopIfTrue="1" operator="lessThan">
      <formula>-0.5</formula>
    </cfRule>
  </conditionalFormatting>
  <conditionalFormatting sqref="H15:H19">
    <cfRule type="cellIs" dxfId="11" priority="11" stopIfTrue="1" operator="lessThan">
      <formula>-50</formula>
    </cfRule>
    <cfRule type="cellIs" dxfId="10" priority="12" stopIfTrue="1" operator="greaterThan">
      <formula>100</formula>
    </cfRule>
  </conditionalFormatting>
  <conditionalFormatting sqref="H15:H19">
    <cfRule type="cellIs" dxfId="9" priority="10" stopIfTrue="1" operator="greaterThan">
      <formula>100</formula>
    </cfRule>
  </conditionalFormatting>
  <conditionalFormatting sqref="H15:H19">
    <cfRule type="cellIs" dxfId="8" priority="8" stopIfTrue="1" operator="greaterThan">
      <formula>65</formula>
    </cfRule>
    <cfRule type="cellIs" dxfId="7" priority="9" stopIfTrue="1" operator="greaterThan">
      <formula>1</formula>
    </cfRule>
  </conditionalFormatting>
  <conditionalFormatting sqref="H15:H19">
    <cfRule type="cellIs" dxfId="6" priority="7" stopIfTrue="1" operator="lessThan">
      <formula>-0.5</formula>
    </cfRule>
  </conditionalFormatting>
  <conditionalFormatting sqref="H21:H25">
    <cfRule type="cellIs" dxfId="5" priority="5" stopIfTrue="1" operator="lessThan">
      <formula>-50</formula>
    </cfRule>
    <cfRule type="cellIs" dxfId="4" priority="6" stopIfTrue="1" operator="greaterThan">
      <formula>100</formula>
    </cfRule>
  </conditionalFormatting>
  <conditionalFormatting sqref="H21:H25">
    <cfRule type="cellIs" dxfId="3" priority="4" stopIfTrue="1" operator="greaterThan">
      <formula>100</formula>
    </cfRule>
  </conditionalFormatting>
  <conditionalFormatting sqref="H21:H25">
    <cfRule type="cellIs" dxfId="2" priority="2" stopIfTrue="1" operator="greaterThan">
      <formula>65</formula>
    </cfRule>
    <cfRule type="cellIs" dxfId="1" priority="3" stopIfTrue="1" operator="greaterThan">
      <formula>1</formula>
    </cfRule>
  </conditionalFormatting>
  <conditionalFormatting sqref="H21:H25">
    <cfRule type="cellIs" dxfId="0" priority="1" stopIfTrue="1" operator="lessThan">
      <formula>-0.5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3073" r:id="rId3">
          <objectPr defaultSize="0" autoPict="0" r:id="rId4">
            <anchor moveWithCells="1">
              <from>
                <xdr:col>0</xdr:col>
                <xdr:colOff>19050</xdr:colOff>
                <xdr:row>0</xdr:row>
                <xdr:rowOff>9525</xdr:rowOff>
              </from>
              <to>
                <xdr:col>3</xdr:col>
                <xdr:colOff>57150</xdr:colOff>
                <xdr:row>1</xdr:row>
                <xdr:rowOff>0</xdr:rowOff>
              </to>
            </anchor>
          </objectPr>
        </oleObject>
      </mc:Choice>
      <mc:Fallback>
        <oleObject progId="MSPhotoEd.3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SPANISH</vt:lpstr>
      <vt:lpstr>FRENCH</vt:lpstr>
      <vt:lpstr>ENGLISH</vt:lpstr>
      <vt:lpstr>FRANÇAIS</vt:lpstr>
      <vt:lpstr>ESPAÑOL</vt:lpstr>
      <vt:lpstr>ENGLISH!Print_Area</vt:lpstr>
      <vt:lpstr>FRENCH!Print_Area</vt:lpstr>
      <vt:lpstr>SPANISH!Print_Area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2023-01-03T17:29:40Z</dcterms:modified>
</cp:coreProperties>
</file>